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480" windowHeight="10845"/>
  </bookViews>
  <sheets>
    <sheet name="PAEDS Comparitive Tariffs" sheetId="1" r:id="rId1"/>
  </sheets>
  <externalReferences>
    <externalReference r:id="rId2"/>
  </externalReferences>
  <definedNames>
    <definedName name="PredDLR">[1]Parameters!$C$45</definedName>
    <definedName name="PredOHR">[1]Parameters!$C$38</definedName>
    <definedName name="_xlnm.Print_Area" localSheetId="0">'PAEDS Comparitive Tariffs'!$A$1:$AD$160</definedName>
    <definedName name="_xlnm.Print_Titles" localSheetId="0">'PAEDS Comparitive Tariffs'!$A:$E,'PAEDS Comparitive Tariffs'!$1:$7</definedName>
    <definedName name="VAT">[1]Parameters!$C$20</definedName>
  </definedNames>
  <calcPr calcId="145621"/>
</workbook>
</file>

<file path=xl/calcChain.xml><?xml version="1.0" encoding="utf-8"?>
<calcChain xmlns="http://schemas.openxmlformats.org/spreadsheetml/2006/main">
  <c r="AA32" i="1" l="1"/>
  <c r="Z32" i="1"/>
  <c r="Y32" i="1"/>
  <c r="X32" i="1"/>
  <c r="W32" i="1"/>
  <c r="R23" i="1" l="1"/>
  <c r="S23" i="1"/>
  <c r="T23" i="1"/>
  <c r="U23" i="1"/>
  <c r="V23" i="1"/>
  <c r="AD23" i="1"/>
  <c r="R14" i="1"/>
  <c r="S14" i="1"/>
  <c r="T14" i="1"/>
  <c r="U14" i="1"/>
  <c r="V14" i="1"/>
  <c r="AB14" i="1"/>
  <c r="AC14" i="1"/>
  <c r="AD14" i="1"/>
  <c r="I14" i="1"/>
  <c r="Y14" i="1" s="1"/>
  <c r="D14" i="1"/>
  <c r="W14" i="1" l="1"/>
  <c r="AA14" i="1"/>
  <c r="Z14" i="1"/>
  <c r="R110" i="1"/>
  <c r="S110" i="1"/>
  <c r="T110" i="1"/>
  <c r="U110" i="1"/>
  <c r="V110" i="1"/>
  <c r="R111" i="1"/>
  <c r="S111" i="1"/>
  <c r="T111" i="1"/>
  <c r="U111" i="1"/>
  <c r="V111" i="1"/>
  <c r="R112" i="1"/>
  <c r="S112" i="1"/>
  <c r="T112" i="1"/>
  <c r="U112" i="1"/>
  <c r="V112" i="1"/>
  <c r="R113" i="1"/>
  <c r="S113" i="1"/>
  <c r="T113" i="1"/>
  <c r="U113" i="1"/>
  <c r="V113" i="1"/>
  <c r="R114" i="1"/>
  <c r="S114" i="1"/>
  <c r="T114" i="1"/>
  <c r="U114" i="1"/>
  <c r="V114" i="1"/>
  <c r="R115" i="1"/>
  <c r="S115" i="1"/>
  <c r="T115" i="1"/>
  <c r="U115" i="1"/>
  <c r="V115" i="1"/>
  <c r="R116" i="1"/>
  <c r="S116" i="1"/>
  <c r="T116" i="1"/>
  <c r="U116" i="1"/>
  <c r="V116" i="1"/>
  <c r="R117" i="1"/>
  <c r="S117" i="1"/>
  <c r="T117" i="1"/>
  <c r="U117" i="1"/>
  <c r="V117" i="1"/>
  <c r="R118" i="1"/>
  <c r="S118" i="1"/>
  <c r="T118" i="1"/>
  <c r="U118" i="1"/>
  <c r="V118" i="1"/>
  <c r="R119" i="1"/>
  <c r="S119" i="1"/>
  <c r="T119" i="1"/>
  <c r="U119" i="1"/>
  <c r="V119" i="1"/>
  <c r="R120" i="1"/>
  <c r="S120" i="1"/>
  <c r="T120" i="1"/>
  <c r="U120" i="1"/>
  <c r="V120" i="1"/>
  <c r="R121" i="1"/>
  <c r="S121" i="1"/>
  <c r="T121" i="1"/>
  <c r="U121" i="1"/>
  <c r="V121" i="1"/>
  <c r="R122" i="1"/>
  <c r="S122" i="1"/>
  <c r="T122" i="1"/>
  <c r="U122" i="1"/>
  <c r="V122" i="1"/>
  <c r="R123" i="1"/>
  <c r="S123" i="1"/>
  <c r="T123" i="1"/>
  <c r="U123" i="1"/>
  <c r="V123" i="1"/>
  <c r="R124" i="1"/>
  <c r="S124" i="1"/>
  <c r="T124" i="1"/>
  <c r="U124" i="1"/>
  <c r="V124" i="1"/>
  <c r="R125" i="1"/>
  <c r="S125" i="1"/>
  <c r="T125" i="1"/>
  <c r="U125" i="1"/>
  <c r="V125" i="1"/>
  <c r="R126" i="1"/>
  <c r="S126" i="1"/>
  <c r="T126" i="1"/>
  <c r="U126" i="1"/>
  <c r="V126" i="1"/>
  <c r="R127" i="1"/>
  <c r="S127" i="1"/>
  <c r="T127" i="1"/>
  <c r="U127" i="1"/>
  <c r="V127" i="1"/>
  <c r="R128" i="1"/>
  <c r="S128" i="1"/>
  <c r="T128" i="1"/>
  <c r="U128" i="1"/>
  <c r="V128" i="1"/>
  <c r="R129" i="1"/>
  <c r="S129" i="1"/>
  <c r="T129" i="1"/>
  <c r="U129" i="1"/>
  <c r="V129" i="1"/>
  <c r="R130" i="1"/>
  <c r="S130" i="1"/>
  <c r="T130" i="1"/>
  <c r="U130" i="1"/>
  <c r="V130" i="1"/>
  <c r="R131" i="1"/>
  <c r="S131" i="1"/>
  <c r="T131" i="1"/>
  <c r="U131" i="1"/>
  <c r="V131" i="1"/>
  <c r="V109" i="1"/>
  <c r="U109" i="1"/>
  <c r="T109" i="1"/>
  <c r="S109" i="1"/>
  <c r="R109" i="1"/>
  <c r="R38" i="1"/>
  <c r="S38" i="1"/>
  <c r="T38" i="1"/>
  <c r="U38" i="1"/>
  <c r="V38" i="1"/>
  <c r="R39" i="1"/>
  <c r="S39" i="1"/>
  <c r="T39" i="1"/>
  <c r="U39" i="1"/>
  <c r="V39" i="1"/>
  <c r="R40" i="1"/>
  <c r="S40" i="1"/>
  <c r="T40" i="1"/>
  <c r="U40" i="1"/>
  <c r="V40" i="1"/>
  <c r="R41" i="1"/>
  <c r="S41" i="1"/>
  <c r="T41" i="1"/>
  <c r="U41" i="1"/>
  <c r="V41" i="1"/>
  <c r="R42" i="1"/>
  <c r="S42" i="1"/>
  <c r="T42" i="1"/>
  <c r="U42" i="1"/>
  <c r="V42" i="1"/>
  <c r="R43" i="1"/>
  <c r="S43" i="1"/>
  <c r="T43" i="1"/>
  <c r="U43" i="1"/>
  <c r="V43" i="1"/>
  <c r="R44" i="1"/>
  <c r="S44" i="1"/>
  <c r="T44" i="1"/>
  <c r="U44" i="1"/>
  <c r="V44" i="1"/>
  <c r="R45" i="1"/>
  <c r="S45" i="1"/>
  <c r="T45" i="1"/>
  <c r="U45" i="1"/>
  <c r="V45" i="1"/>
  <c r="R46" i="1"/>
  <c r="S46" i="1"/>
  <c r="T46" i="1"/>
  <c r="U46" i="1"/>
  <c r="V46" i="1"/>
  <c r="R47" i="1"/>
  <c r="S47" i="1"/>
  <c r="T47" i="1"/>
  <c r="U47" i="1"/>
  <c r="V47" i="1"/>
  <c r="R48" i="1"/>
  <c r="S48" i="1"/>
  <c r="T48" i="1"/>
  <c r="U48" i="1"/>
  <c r="V48" i="1"/>
  <c r="R49" i="1"/>
  <c r="S49" i="1"/>
  <c r="T49" i="1"/>
  <c r="U49" i="1"/>
  <c r="V49" i="1"/>
  <c r="R50" i="1"/>
  <c r="S50" i="1"/>
  <c r="T50" i="1"/>
  <c r="U50" i="1"/>
  <c r="V50" i="1"/>
  <c r="R51" i="1"/>
  <c r="S51" i="1"/>
  <c r="T51" i="1"/>
  <c r="U51" i="1"/>
  <c r="V51" i="1"/>
  <c r="R52" i="1"/>
  <c r="S52" i="1"/>
  <c r="T52" i="1"/>
  <c r="U52" i="1"/>
  <c r="V52" i="1"/>
  <c r="R53" i="1"/>
  <c r="S53" i="1"/>
  <c r="T53" i="1"/>
  <c r="U53" i="1"/>
  <c r="V53" i="1"/>
  <c r="R54" i="1"/>
  <c r="S54" i="1"/>
  <c r="T54" i="1"/>
  <c r="U54" i="1"/>
  <c r="V54" i="1"/>
  <c r="R55" i="1"/>
  <c r="S55" i="1"/>
  <c r="T55" i="1"/>
  <c r="U55" i="1"/>
  <c r="V55" i="1"/>
  <c r="R56" i="1"/>
  <c r="S56" i="1"/>
  <c r="T56" i="1"/>
  <c r="U56" i="1"/>
  <c r="V56" i="1"/>
  <c r="R57" i="1"/>
  <c r="S57" i="1"/>
  <c r="T57" i="1"/>
  <c r="U57" i="1"/>
  <c r="V57" i="1"/>
  <c r="R58" i="1"/>
  <c r="S58" i="1"/>
  <c r="T58" i="1"/>
  <c r="U58" i="1"/>
  <c r="V58" i="1"/>
  <c r="R59" i="1"/>
  <c r="S59" i="1"/>
  <c r="T59" i="1"/>
  <c r="U59" i="1"/>
  <c r="V59" i="1"/>
  <c r="R60" i="1"/>
  <c r="S60" i="1"/>
  <c r="T60" i="1"/>
  <c r="U60" i="1"/>
  <c r="V60" i="1"/>
  <c r="R61" i="1"/>
  <c r="S61" i="1"/>
  <c r="T61" i="1"/>
  <c r="U61" i="1"/>
  <c r="V61" i="1"/>
  <c r="R62" i="1"/>
  <c r="S62" i="1"/>
  <c r="T62" i="1"/>
  <c r="U62" i="1"/>
  <c r="V62" i="1"/>
  <c r="R63" i="1"/>
  <c r="S63" i="1"/>
  <c r="T63" i="1"/>
  <c r="U63" i="1"/>
  <c r="V63" i="1"/>
  <c r="R64" i="1"/>
  <c r="S64" i="1"/>
  <c r="T64" i="1"/>
  <c r="U64" i="1"/>
  <c r="V64" i="1"/>
  <c r="R72" i="1"/>
  <c r="S72" i="1"/>
  <c r="T72" i="1"/>
  <c r="U72" i="1"/>
  <c r="V72" i="1"/>
  <c r="R73" i="1"/>
  <c r="S73" i="1"/>
  <c r="T73" i="1"/>
  <c r="U73" i="1"/>
  <c r="V73" i="1"/>
  <c r="R74" i="1"/>
  <c r="S74" i="1"/>
  <c r="T74" i="1"/>
  <c r="U74" i="1"/>
  <c r="V74" i="1"/>
  <c r="R75" i="1"/>
  <c r="S75" i="1"/>
  <c r="T75" i="1"/>
  <c r="U75" i="1"/>
  <c r="V75" i="1"/>
  <c r="R76" i="1"/>
  <c r="S76" i="1"/>
  <c r="T76" i="1"/>
  <c r="U76" i="1"/>
  <c r="V76" i="1"/>
  <c r="R77" i="1"/>
  <c r="S77" i="1"/>
  <c r="T77" i="1"/>
  <c r="U77" i="1"/>
  <c r="V77" i="1"/>
  <c r="R78" i="1"/>
  <c r="S78" i="1"/>
  <c r="T78" i="1"/>
  <c r="U78" i="1"/>
  <c r="V78" i="1"/>
  <c r="R79" i="1"/>
  <c r="S79" i="1"/>
  <c r="T79" i="1"/>
  <c r="U79" i="1"/>
  <c r="V79" i="1"/>
  <c r="R80" i="1"/>
  <c r="S80" i="1"/>
  <c r="T80" i="1"/>
  <c r="U80" i="1"/>
  <c r="V80" i="1"/>
  <c r="R81" i="1"/>
  <c r="S81" i="1"/>
  <c r="T81" i="1"/>
  <c r="U81" i="1"/>
  <c r="V81" i="1"/>
  <c r="R82" i="1"/>
  <c r="S82" i="1"/>
  <c r="T82" i="1"/>
  <c r="U82" i="1"/>
  <c r="V82" i="1"/>
  <c r="R83" i="1"/>
  <c r="S83" i="1"/>
  <c r="T83" i="1"/>
  <c r="U83" i="1"/>
  <c r="V83" i="1"/>
  <c r="R84" i="1"/>
  <c r="S84" i="1"/>
  <c r="T84" i="1"/>
  <c r="U84" i="1"/>
  <c r="V84" i="1"/>
  <c r="R85" i="1"/>
  <c r="S85" i="1"/>
  <c r="T85" i="1"/>
  <c r="U85" i="1"/>
  <c r="V85" i="1"/>
  <c r="R86" i="1"/>
  <c r="S86" i="1"/>
  <c r="T86" i="1"/>
  <c r="U86" i="1"/>
  <c r="V86" i="1"/>
  <c r="R87" i="1"/>
  <c r="S87" i="1"/>
  <c r="T87" i="1"/>
  <c r="U87" i="1"/>
  <c r="V87" i="1"/>
  <c r="R88" i="1"/>
  <c r="S88" i="1"/>
  <c r="T88" i="1"/>
  <c r="U88" i="1"/>
  <c r="V88" i="1"/>
  <c r="R89" i="1"/>
  <c r="S89" i="1"/>
  <c r="T89" i="1"/>
  <c r="U89" i="1"/>
  <c r="V89" i="1"/>
  <c r="R90" i="1"/>
  <c r="S90" i="1"/>
  <c r="T90" i="1"/>
  <c r="U90" i="1"/>
  <c r="V90" i="1"/>
  <c r="R91" i="1"/>
  <c r="S91" i="1"/>
  <c r="T91" i="1"/>
  <c r="U91" i="1"/>
  <c r="V91" i="1"/>
  <c r="R92" i="1"/>
  <c r="S92" i="1"/>
  <c r="T92" i="1"/>
  <c r="U92" i="1"/>
  <c r="V92" i="1"/>
  <c r="R93" i="1"/>
  <c r="S93" i="1"/>
  <c r="T93" i="1"/>
  <c r="U93" i="1"/>
  <c r="V93" i="1"/>
  <c r="R94" i="1"/>
  <c r="S94" i="1"/>
  <c r="T94" i="1"/>
  <c r="U94" i="1"/>
  <c r="V94" i="1"/>
  <c r="R95" i="1"/>
  <c r="S95" i="1"/>
  <c r="T95" i="1"/>
  <c r="U95" i="1"/>
  <c r="V95" i="1"/>
  <c r="R96" i="1"/>
  <c r="S96" i="1"/>
  <c r="T96" i="1"/>
  <c r="U96" i="1"/>
  <c r="V96" i="1"/>
  <c r="R97" i="1"/>
  <c r="S97" i="1"/>
  <c r="T97" i="1"/>
  <c r="U97" i="1"/>
  <c r="V97" i="1"/>
  <c r="R98" i="1"/>
  <c r="S98" i="1"/>
  <c r="T98" i="1"/>
  <c r="U98" i="1"/>
  <c r="V98" i="1"/>
  <c r="R99" i="1"/>
  <c r="S99" i="1"/>
  <c r="T99" i="1"/>
  <c r="U99" i="1"/>
  <c r="V99" i="1"/>
  <c r="R100" i="1"/>
  <c r="S100" i="1"/>
  <c r="T100" i="1"/>
  <c r="U100" i="1"/>
  <c r="V100" i="1"/>
  <c r="R101" i="1"/>
  <c r="S101" i="1"/>
  <c r="T101" i="1"/>
  <c r="U101" i="1"/>
  <c r="V101" i="1"/>
  <c r="R102" i="1"/>
  <c r="S102" i="1"/>
  <c r="T102" i="1"/>
  <c r="U102" i="1"/>
  <c r="V102" i="1"/>
  <c r="R103" i="1"/>
  <c r="S103" i="1"/>
  <c r="T103" i="1"/>
  <c r="U103" i="1"/>
  <c r="V103" i="1"/>
  <c r="R104" i="1"/>
  <c r="S104" i="1"/>
  <c r="T104" i="1"/>
  <c r="U104" i="1"/>
  <c r="V104" i="1"/>
  <c r="R105" i="1"/>
  <c r="S105" i="1"/>
  <c r="T105" i="1"/>
  <c r="U105" i="1"/>
  <c r="V105" i="1"/>
  <c r="R21" i="1"/>
  <c r="R22" i="1"/>
  <c r="S21" i="1"/>
  <c r="T21" i="1"/>
  <c r="U21" i="1"/>
  <c r="V21" i="1"/>
  <c r="S22" i="1"/>
  <c r="T22" i="1"/>
  <c r="U22" i="1"/>
  <c r="V22" i="1"/>
  <c r="O110" i="1" l="1"/>
  <c r="O111" i="1"/>
  <c r="O112" i="1"/>
  <c r="O113" i="1"/>
  <c r="O114" i="1"/>
  <c r="O115" i="1"/>
  <c r="O116" i="1"/>
  <c r="O117" i="1"/>
  <c r="O118" i="1"/>
  <c r="O119" i="1"/>
  <c r="O120" i="1"/>
  <c r="O121" i="1"/>
  <c r="O122" i="1"/>
  <c r="O123" i="1"/>
  <c r="O109" i="1"/>
  <c r="O103" i="1"/>
  <c r="O102"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38" i="1"/>
  <c r="Q30" i="1"/>
  <c r="Q29" i="1"/>
  <c r="Q28" i="1"/>
  <c r="Q26" i="1"/>
  <c r="Q25" i="1"/>
  <c r="Q24" i="1"/>
  <c r="L38" i="1" l="1"/>
  <c r="I66" i="1"/>
  <c r="I67" i="1"/>
  <c r="I68" i="1"/>
  <c r="I69" i="1"/>
  <c r="I70" i="1"/>
  <c r="I71" i="1"/>
  <c r="F110" i="1" l="1"/>
  <c r="F111" i="1"/>
  <c r="F112" i="1"/>
  <c r="F113" i="1"/>
  <c r="F114" i="1"/>
  <c r="F115" i="1"/>
  <c r="F116" i="1"/>
  <c r="F117" i="1"/>
  <c r="F118" i="1"/>
  <c r="F119" i="1"/>
  <c r="F120" i="1"/>
  <c r="F121" i="1"/>
  <c r="F122" i="1"/>
  <c r="F123" i="1"/>
  <c r="F124" i="1"/>
  <c r="F125" i="1"/>
  <c r="F126" i="1"/>
  <c r="F127" i="1"/>
  <c r="F128" i="1"/>
  <c r="F129" i="1"/>
  <c r="F130" i="1"/>
  <c r="F131" i="1"/>
  <c r="F109"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72" i="1"/>
  <c r="F38" i="1"/>
  <c r="F39" i="1"/>
  <c r="F40" i="1"/>
  <c r="F41" i="1"/>
  <c r="F42" i="1"/>
  <c r="F43" i="1"/>
  <c r="F44" i="1"/>
  <c r="F45" i="1"/>
  <c r="F46" i="1"/>
  <c r="F47" i="1"/>
  <c r="F48" i="1"/>
  <c r="F49" i="1"/>
  <c r="F50" i="1"/>
  <c r="F51" i="1"/>
  <c r="F52" i="1"/>
  <c r="F53" i="1"/>
  <c r="F54" i="1"/>
  <c r="F55" i="1"/>
  <c r="F56" i="1"/>
  <c r="F57" i="1"/>
  <c r="F58" i="1"/>
  <c r="F59" i="1"/>
  <c r="F60" i="1"/>
  <c r="F61" i="1"/>
  <c r="F62" i="1"/>
  <c r="F63" i="1"/>
  <c r="F64" i="1"/>
  <c r="G66" i="1"/>
  <c r="G67" i="1"/>
  <c r="G68" i="1"/>
  <c r="G69" i="1"/>
  <c r="G70" i="1"/>
  <c r="G71" i="1"/>
  <c r="AC36" i="1"/>
  <c r="AC37" i="1"/>
  <c r="G12" i="1"/>
  <c r="G13" i="1"/>
  <c r="G15" i="1"/>
  <c r="G16" i="1"/>
  <c r="G17" i="1"/>
  <c r="G18" i="1"/>
  <c r="G19" i="1"/>
  <c r="G20" i="1"/>
  <c r="G24" i="1"/>
  <c r="G25" i="1"/>
  <c r="G26" i="1"/>
  <c r="G27" i="1"/>
  <c r="G28" i="1"/>
  <c r="G29" i="1"/>
  <c r="G30" i="1"/>
  <c r="G31" i="1"/>
  <c r="G32" i="1"/>
  <c r="G11" i="1"/>
  <c r="U31" i="1" l="1"/>
  <c r="R31" i="1"/>
  <c r="V31" i="1"/>
  <c r="S31" i="1"/>
  <c r="T31" i="1"/>
  <c r="U27" i="1"/>
  <c r="R27" i="1"/>
  <c r="V27" i="1"/>
  <c r="S27" i="1"/>
  <c r="T27" i="1"/>
  <c r="U20" i="1"/>
  <c r="V20" i="1"/>
  <c r="S20" i="1"/>
  <c r="R20" i="1"/>
  <c r="T20" i="1"/>
  <c r="U16" i="1"/>
  <c r="V16" i="1"/>
  <c r="S16" i="1"/>
  <c r="R16" i="1"/>
  <c r="T16" i="1"/>
  <c r="T69" i="1"/>
  <c r="U69" i="1"/>
  <c r="R69" i="1"/>
  <c r="V69" i="1"/>
  <c r="S69" i="1"/>
  <c r="R30" i="1"/>
  <c r="U30" i="1"/>
  <c r="V30" i="1"/>
  <c r="S30" i="1"/>
  <c r="T30" i="1"/>
  <c r="R26" i="1"/>
  <c r="U26" i="1"/>
  <c r="V26" i="1"/>
  <c r="S26" i="1"/>
  <c r="T26" i="1"/>
  <c r="U19" i="1"/>
  <c r="V19" i="1"/>
  <c r="R19" i="1"/>
  <c r="S19" i="1"/>
  <c r="T19" i="1"/>
  <c r="U15" i="1"/>
  <c r="V15" i="1"/>
  <c r="R15" i="1"/>
  <c r="S15" i="1"/>
  <c r="T15" i="1"/>
  <c r="U68" i="1"/>
  <c r="R68" i="1"/>
  <c r="V68" i="1"/>
  <c r="S68" i="1"/>
  <c r="T68" i="1"/>
  <c r="U29" i="1"/>
  <c r="V29" i="1"/>
  <c r="S29" i="1"/>
  <c r="R29" i="1"/>
  <c r="T29" i="1"/>
  <c r="U18" i="1"/>
  <c r="R18" i="1"/>
  <c r="V18" i="1"/>
  <c r="S18" i="1"/>
  <c r="T18" i="1"/>
  <c r="U13" i="1"/>
  <c r="R13" i="1"/>
  <c r="V13" i="1"/>
  <c r="S13" i="1"/>
  <c r="T13" i="1"/>
  <c r="R71" i="1"/>
  <c r="V71" i="1"/>
  <c r="S71" i="1"/>
  <c r="T71" i="1"/>
  <c r="U71" i="1"/>
  <c r="R67" i="1"/>
  <c r="V67" i="1"/>
  <c r="S67" i="1"/>
  <c r="T67" i="1"/>
  <c r="U67" i="1"/>
  <c r="V11" i="1"/>
  <c r="S11" i="1"/>
  <c r="R11" i="1"/>
  <c r="U11" i="1"/>
  <c r="T11" i="1"/>
  <c r="U25" i="1"/>
  <c r="V25" i="1"/>
  <c r="S25" i="1"/>
  <c r="R25" i="1"/>
  <c r="T25" i="1"/>
  <c r="U32" i="1"/>
  <c r="S32" i="1"/>
  <c r="V32" i="1"/>
  <c r="R32" i="1"/>
  <c r="T32" i="1"/>
  <c r="U28" i="1"/>
  <c r="V28" i="1"/>
  <c r="R28" i="1"/>
  <c r="S28" i="1"/>
  <c r="T28" i="1"/>
  <c r="U24" i="1"/>
  <c r="V24" i="1"/>
  <c r="R24" i="1"/>
  <c r="S24" i="1"/>
  <c r="T24" i="1"/>
  <c r="R17" i="1"/>
  <c r="U17" i="1"/>
  <c r="V17" i="1"/>
  <c r="S17" i="1"/>
  <c r="T17" i="1"/>
  <c r="V12" i="1"/>
  <c r="R12" i="1"/>
  <c r="T12" i="1"/>
  <c r="U12" i="1"/>
  <c r="S12" i="1"/>
  <c r="S70" i="1"/>
  <c r="T70" i="1"/>
  <c r="U70" i="1"/>
  <c r="R70" i="1"/>
  <c r="V70" i="1"/>
  <c r="S66" i="1"/>
  <c r="T66" i="1"/>
  <c r="U66" i="1"/>
  <c r="R66" i="1"/>
  <c r="V66" i="1"/>
  <c r="M12" i="1"/>
  <c r="O12" i="1"/>
  <c r="M13" i="1"/>
  <c r="O13" i="1"/>
  <c r="M15" i="1"/>
  <c r="O15" i="1"/>
  <c r="M16" i="1"/>
  <c r="O16" i="1"/>
  <c r="M17" i="1"/>
  <c r="O17" i="1"/>
  <c r="M18" i="1"/>
  <c r="O18" i="1"/>
  <c r="M19" i="1"/>
  <c r="O19" i="1"/>
  <c r="M20" i="1"/>
  <c r="O20" i="1"/>
  <c r="M24" i="1"/>
  <c r="O24" i="1"/>
  <c r="M25" i="1"/>
  <c r="O25" i="1"/>
  <c r="M26" i="1"/>
  <c r="O26" i="1"/>
  <c r="M27" i="1"/>
  <c r="O27" i="1"/>
  <c r="M28" i="1"/>
  <c r="O28" i="1"/>
  <c r="M29" i="1"/>
  <c r="O29" i="1"/>
  <c r="M30" i="1"/>
  <c r="O30" i="1"/>
  <c r="M31" i="1"/>
  <c r="O31" i="1"/>
  <c r="M32" i="1"/>
  <c r="O32" i="1"/>
  <c r="O11" i="1"/>
  <c r="M11" i="1"/>
  <c r="N100" i="1"/>
  <c r="N98" i="1"/>
  <c r="N99" i="1"/>
  <c r="N101" i="1"/>
  <c r="N102" i="1"/>
  <c r="N103" i="1"/>
  <c r="N104" i="1"/>
  <c r="N105" i="1"/>
  <c r="N124" i="1"/>
  <c r="N125" i="1"/>
  <c r="N126" i="1"/>
  <c r="N127" i="1"/>
  <c r="N128" i="1"/>
  <c r="N129" i="1"/>
  <c r="N130" i="1"/>
  <c r="N131" i="1"/>
  <c r="N110" i="1"/>
  <c r="N111" i="1"/>
  <c r="N112" i="1"/>
  <c r="N113" i="1"/>
  <c r="N114" i="1"/>
  <c r="N115" i="1"/>
  <c r="N116" i="1"/>
  <c r="N117" i="1"/>
  <c r="N118" i="1"/>
  <c r="N119" i="1"/>
  <c r="N120" i="1"/>
  <c r="N121" i="1"/>
  <c r="N122" i="1"/>
  <c r="N123" i="1"/>
  <c r="N109" i="1"/>
  <c r="N90" i="1"/>
  <c r="N91" i="1"/>
  <c r="N92" i="1"/>
  <c r="N93" i="1"/>
  <c r="N94" i="1"/>
  <c r="N95" i="1"/>
  <c r="N96" i="1"/>
  <c r="N97"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38" i="1"/>
  <c r="D42" i="1" l="1"/>
  <c r="D41" i="1"/>
  <c r="D40" i="1"/>
  <c r="D39" i="1"/>
  <c r="D11" i="1"/>
  <c r="D12" i="1"/>
  <c r="D13" i="1"/>
  <c r="D15" i="1"/>
  <c r="D16" i="1"/>
  <c r="D17" i="1"/>
  <c r="D18" i="1"/>
  <c r="D19" i="1"/>
  <c r="D20" i="1"/>
  <c r="D24" i="1"/>
  <c r="D25" i="1"/>
  <c r="D26" i="1"/>
  <c r="D27" i="1"/>
  <c r="D28" i="1"/>
  <c r="D29" i="1"/>
  <c r="D30" i="1"/>
  <c r="D31" i="1"/>
  <c r="D32" i="1"/>
  <c r="E116" i="1" l="1"/>
  <c r="E115" i="1"/>
  <c r="E114" i="1"/>
  <c r="E113" i="1"/>
  <c r="E125" i="1" l="1"/>
  <c r="D125" i="1" s="1"/>
  <c r="E126" i="1"/>
  <c r="D126" i="1" s="1"/>
  <c r="E127" i="1"/>
  <c r="D127" i="1" s="1"/>
  <c r="E128" i="1"/>
  <c r="D128" i="1" s="1"/>
  <c r="E129" i="1"/>
  <c r="D129" i="1" s="1"/>
  <c r="E130" i="1"/>
  <c r="D130" i="1" s="1"/>
  <c r="E131" i="1"/>
  <c r="D131" i="1" s="1"/>
  <c r="E124" i="1"/>
  <c r="E102" i="1"/>
  <c r="E103" i="1"/>
  <c r="E104" i="1"/>
  <c r="E105" i="1"/>
  <c r="J72" i="1" l="1"/>
  <c r="AC72" i="1" s="1"/>
  <c r="L85" i="1"/>
  <c r="L86" i="1"/>
  <c r="L87" i="1"/>
  <c r="L88" i="1"/>
  <c r="L89" i="1"/>
  <c r="L90" i="1"/>
  <c r="L91" i="1"/>
  <c r="L92" i="1"/>
  <c r="L93" i="1"/>
  <c r="L94" i="1"/>
  <c r="L51" i="1"/>
  <c r="L52" i="1"/>
  <c r="L53" i="1"/>
  <c r="J110" i="1" l="1"/>
  <c r="J111" i="1"/>
  <c r="J112" i="1"/>
  <c r="J113" i="1"/>
  <c r="J114" i="1"/>
  <c r="J115" i="1"/>
  <c r="J116" i="1"/>
  <c r="J117" i="1"/>
  <c r="J118" i="1"/>
  <c r="J119" i="1"/>
  <c r="J120" i="1"/>
  <c r="J121" i="1"/>
  <c r="J122" i="1"/>
  <c r="J123" i="1"/>
  <c r="J124" i="1"/>
  <c r="J125" i="1"/>
  <c r="J126" i="1"/>
  <c r="J127" i="1"/>
  <c r="J128" i="1"/>
  <c r="J129" i="1"/>
  <c r="J130" i="1"/>
  <c r="J131" i="1"/>
  <c r="J109" i="1"/>
  <c r="J39" i="1"/>
  <c r="AC39" i="1" s="1"/>
  <c r="J40" i="1"/>
  <c r="AC40" i="1" s="1"/>
  <c r="J41" i="1"/>
  <c r="AC41" i="1" s="1"/>
  <c r="J42" i="1"/>
  <c r="AC42" i="1" s="1"/>
  <c r="J43" i="1"/>
  <c r="AC43" i="1" s="1"/>
  <c r="J44" i="1"/>
  <c r="AC44" i="1" s="1"/>
  <c r="J45" i="1"/>
  <c r="AC45" i="1" s="1"/>
  <c r="J46" i="1"/>
  <c r="AC46" i="1" s="1"/>
  <c r="J47" i="1"/>
  <c r="AC47" i="1" s="1"/>
  <c r="J48" i="1"/>
  <c r="AC48" i="1" s="1"/>
  <c r="J49" i="1"/>
  <c r="AC49" i="1" s="1"/>
  <c r="J50" i="1"/>
  <c r="AC50" i="1" s="1"/>
  <c r="J51" i="1"/>
  <c r="AC51" i="1" s="1"/>
  <c r="J52" i="1"/>
  <c r="AC52" i="1" s="1"/>
  <c r="J53" i="1"/>
  <c r="AC53" i="1" s="1"/>
  <c r="J54" i="1"/>
  <c r="AC54" i="1" s="1"/>
  <c r="J55" i="1"/>
  <c r="AC55" i="1" s="1"/>
  <c r="J56" i="1"/>
  <c r="AC56" i="1" s="1"/>
  <c r="J57" i="1"/>
  <c r="AC57" i="1" s="1"/>
  <c r="J58" i="1"/>
  <c r="AC58" i="1" s="1"/>
  <c r="J59" i="1"/>
  <c r="AC59" i="1" s="1"/>
  <c r="J60" i="1"/>
  <c r="AC60" i="1" s="1"/>
  <c r="J61" i="1"/>
  <c r="AC61" i="1" s="1"/>
  <c r="J62" i="1"/>
  <c r="AC62" i="1" s="1"/>
  <c r="J63" i="1"/>
  <c r="AC63" i="1" s="1"/>
  <c r="J64" i="1"/>
  <c r="AC64" i="1" s="1"/>
  <c r="J65" i="1"/>
  <c r="AC65" i="1" s="1"/>
  <c r="J66" i="1"/>
  <c r="AC66" i="1" s="1"/>
  <c r="J67" i="1"/>
  <c r="AC67" i="1" s="1"/>
  <c r="J68" i="1"/>
  <c r="AC68" i="1" s="1"/>
  <c r="J69" i="1"/>
  <c r="AC69" i="1" s="1"/>
  <c r="J70" i="1"/>
  <c r="AC70" i="1" s="1"/>
  <c r="J71" i="1"/>
  <c r="AC71" i="1" s="1"/>
  <c r="J73" i="1"/>
  <c r="AC73" i="1" s="1"/>
  <c r="J74" i="1"/>
  <c r="AC74" i="1" s="1"/>
  <c r="J75" i="1"/>
  <c r="AC75" i="1" s="1"/>
  <c r="J76" i="1"/>
  <c r="AC76" i="1" s="1"/>
  <c r="J77" i="1"/>
  <c r="AC77" i="1" s="1"/>
  <c r="J78" i="1"/>
  <c r="AC78" i="1" s="1"/>
  <c r="J79" i="1"/>
  <c r="AC79" i="1" s="1"/>
  <c r="J80" i="1"/>
  <c r="AC80" i="1" s="1"/>
  <c r="J81" i="1"/>
  <c r="AC81" i="1" s="1"/>
  <c r="J82" i="1"/>
  <c r="AC82" i="1" s="1"/>
  <c r="J83" i="1"/>
  <c r="AC83" i="1" s="1"/>
  <c r="J84" i="1"/>
  <c r="AC84" i="1" s="1"/>
  <c r="J85" i="1"/>
  <c r="AC85" i="1" s="1"/>
  <c r="J86" i="1"/>
  <c r="AC86" i="1" s="1"/>
  <c r="J87" i="1"/>
  <c r="AC87" i="1" s="1"/>
  <c r="J88" i="1"/>
  <c r="AC88" i="1" s="1"/>
  <c r="J89" i="1"/>
  <c r="AC89" i="1" s="1"/>
  <c r="J90" i="1"/>
  <c r="AC90" i="1" s="1"/>
  <c r="J91" i="1"/>
  <c r="AC91" i="1" s="1"/>
  <c r="J92" i="1"/>
  <c r="AC92" i="1" s="1"/>
  <c r="J93" i="1"/>
  <c r="AC93" i="1" s="1"/>
  <c r="J94" i="1"/>
  <c r="AC94" i="1" s="1"/>
  <c r="J95" i="1"/>
  <c r="AC95" i="1" s="1"/>
  <c r="J96" i="1"/>
  <c r="AC96" i="1" s="1"/>
  <c r="J97" i="1"/>
  <c r="AC97" i="1" s="1"/>
  <c r="J98" i="1"/>
  <c r="AC98" i="1" s="1"/>
  <c r="J99" i="1"/>
  <c r="AC99" i="1" s="1"/>
  <c r="J100" i="1"/>
  <c r="AC100" i="1" s="1"/>
  <c r="J101" i="1"/>
  <c r="AC101" i="1" s="1"/>
  <c r="J102" i="1"/>
  <c r="AC102" i="1" s="1"/>
  <c r="J103" i="1"/>
  <c r="AC103" i="1" s="1"/>
  <c r="J104" i="1"/>
  <c r="AC104" i="1" s="1"/>
  <c r="J105" i="1"/>
  <c r="AC105" i="1" s="1"/>
  <c r="J38" i="1"/>
  <c r="J12" i="1"/>
  <c r="AC12" i="1" s="1"/>
  <c r="J13" i="1"/>
  <c r="AC13" i="1" s="1"/>
  <c r="J15" i="1"/>
  <c r="AC15" i="1" s="1"/>
  <c r="J16" i="1"/>
  <c r="AC16" i="1" s="1"/>
  <c r="J17" i="1"/>
  <c r="AC17" i="1" s="1"/>
  <c r="J18" i="1"/>
  <c r="AC18" i="1" s="1"/>
  <c r="J19" i="1"/>
  <c r="AC19" i="1" s="1"/>
  <c r="J20" i="1"/>
  <c r="AC20" i="1" s="1"/>
  <c r="J24" i="1"/>
  <c r="AC24" i="1" s="1"/>
  <c r="J25" i="1"/>
  <c r="AC25" i="1" s="1"/>
  <c r="J26" i="1"/>
  <c r="AC26" i="1" s="1"/>
  <c r="J27" i="1"/>
  <c r="AC27" i="1" s="1"/>
  <c r="J28" i="1"/>
  <c r="AC28" i="1" s="1"/>
  <c r="J29" i="1"/>
  <c r="AC29" i="1" s="1"/>
  <c r="J30" i="1"/>
  <c r="AC30" i="1" s="1"/>
  <c r="J31" i="1"/>
  <c r="AC31" i="1" s="1"/>
  <c r="J32" i="1"/>
  <c r="AC32" i="1" s="1"/>
  <c r="J11" i="1"/>
  <c r="AC11" i="1" s="1"/>
  <c r="P110" i="1"/>
  <c r="P111" i="1"/>
  <c r="P112" i="1"/>
  <c r="P113" i="1"/>
  <c r="P114" i="1"/>
  <c r="P115" i="1"/>
  <c r="P116" i="1"/>
  <c r="P117" i="1"/>
  <c r="P118" i="1"/>
  <c r="P119" i="1"/>
  <c r="P120" i="1"/>
  <c r="P121" i="1"/>
  <c r="P122" i="1"/>
  <c r="P123" i="1"/>
  <c r="P124" i="1"/>
  <c r="P125" i="1"/>
  <c r="P126" i="1"/>
  <c r="P127" i="1"/>
  <c r="P128" i="1"/>
  <c r="P129" i="1"/>
  <c r="P130" i="1"/>
  <c r="P131" i="1"/>
  <c r="P109"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38" i="1"/>
  <c r="P12" i="1"/>
  <c r="P13" i="1"/>
  <c r="P15" i="1"/>
  <c r="P16" i="1"/>
  <c r="P17" i="1"/>
  <c r="P18" i="1"/>
  <c r="P19" i="1"/>
  <c r="P20" i="1"/>
  <c r="P24" i="1"/>
  <c r="P25" i="1"/>
  <c r="P26" i="1"/>
  <c r="P27" i="1"/>
  <c r="P28" i="1"/>
  <c r="P29" i="1"/>
  <c r="P30" i="1"/>
  <c r="P31" i="1"/>
  <c r="P32" i="1"/>
  <c r="P11" i="1"/>
  <c r="AC38" i="1" l="1"/>
  <c r="AD38" i="1"/>
  <c r="AD24" i="1"/>
  <c r="AB24" i="1"/>
  <c r="AB31" i="1"/>
  <c r="AD31" i="1"/>
  <c r="AD25" i="1"/>
  <c r="AB25" i="1"/>
  <c r="AB30" i="1"/>
  <c r="AD30" i="1"/>
  <c r="AB27" i="1"/>
  <c r="AD27" i="1"/>
  <c r="AB18" i="1"/>
  <c r="AD18" i="1"/>
  <c r="AD32" i="1"/>
  <c r="AB32" i="1"/>
  <c r="AB29" i="1"/>
  <c r="AD29" i="1"/>
  <c r="AB20" i="1"/>
  <c r="AD20" i="1"/>
  <c r="AB26" i="1"/>
  <c r="AD26" i="1"/>
  <c r="AB28" i="1"/>
  <c r="AD28" i="1"/>
  <c r="AD19" i="1"/>
  <c r="AB19" i="1"/>
  <c r="AD131" i="1"/>
  <c r="AB131" i="1"/>
  <c r="AD130" i="1"/>
  <c r="AB130" i="1"/>
  <c r="AD129" i="1"/>
  <c r="AB129" i="1"/>
  <c r="AD128" i="1"/>
  <c r="AB128" i="1"/>
  <c r="AD127" i="1"/>
  <c r="AB127" i="1"/>
  <c r="AD126" i="1"/>
  <c r="AB126" i="1"/>
  <c r="AD125" i="1"/>
  <c r="AB125" i="1"/>
  <c r="AD124" i="1"/>
  <c r="AB124" i="1"/>
  <c r="AD123" i="1"/>
  <c r="AB123" i="1"/>
  <c r="AD122" i="1"/>
  <c r="AB122" i="1"/>
  <c r="AD121" i="1"/>
  <c r="AB121" i="1"/>
  <c r="AD120" i="1"/>
  <c r="AB120" i="1"/>
  <c r="AD119" i="1"/>
  <c r="AB119" i="1"/>
  <c r="AD118" i="1"/>
  <c r="AB118" i="1"/>
  <c r="AD117" i="1"/>
  <c r="AB117" i="1"/>
  <c r="AD116" i="1"/>
  <c r="AB116" i="1"/>
  <c r="AD115" i="1"/>
  <c r="AB115" i="1"/>
  <c r="AD114" i="1"/>
  <c r="AB114" i="1"/>
  <c r="AD113" i="1"/>
  <c r="AB113" i="1"/>
  <c r="AD112" i="1"/>
  <c r="AB112" i="1"/>
  <c r="AD111" i="1"/>
  <c r="AB111" i="1"/>
  <c r="AD110" i="1"/>
  <c r="AB110" i="1"/>
  <c r="AD109" i="1"/>
  <c r="AB109" i="1"/>
  <c r="AB37" i="1"/>
  <c r="AD37" i="1"/>
  <c r="AB38" i="1"/>
  <c r="AB39" i="1"/>
  <c r="AD39" i="1"/>
  <c r="AB40" i="1"/>
  <c r="AD40" i="1"/>
  <c r="AB41" i="1"/>
  <c r="AD41" i="1"/>
  <c r="AB42" i="1"/>
  <c r="AD42" i="1"/>
  <c r="AB43" i="1"/>
  <c r="AD43" i="1"/>
  <c r="AB44" i="1"/>
  <c r="AD44" i="1"/>
  <c r="AB45" i="1"/>
  <c r="AD45" i="1"/>
  <c r="AB46" i="1"/>
  <c r="AD46" i="1"/>
  <c r="AB47" i="1"/>
  <c r="AD47" i="1"/>
  <c r="AB48" i="1"/>
  <c r="AD48" i="1"/>
  <c r="AB49" i="1"/>
  <c r="AD49" i="1"/>
  <c r="AB50" i="1"/>
  <c r="AD50" i="1"/>
  <c r="AB51" i="1"/>
  <c r="AD51" i="1"/>
  <c r="AB52" i="1"/>
  <c r="AD52" i="1"/>
  <c r="AB53" i="1"/>
  <c r="AD53" i="1"/>
  <c r="AB54" i="1"/>
  <c r="AD54" i="1"/>
  <c r="AB55" i="1"/>
  <c r="AD55" i="1"/>
  <c r="AB56" i="1"/>
  <c r="AD56" i="1"/>
  <c r="AB57" i="1"/>
  <c r="AD57" i="1"/>
  <c r="AB58" i="1"/>
  <c r="AD58" i="1"/>
  <c r="AB59" i="1"/>
  <c r="AD59" i="1"/>
  <c r="AB60" i="1"/>
  <c r="AD60" i="1"/>
  <c r="AB61" i="1"/>
  <c r="AD61" i="1"/>
  <c r="AB62" i="1"/>
  <c r="AD62" i="1"/>
  <c r="AB63" i="1"/>
  <c r="AD63" i="1"/>
  <c r="AB64" i="1"/>
  <c r="AD64" i="1"/>
  <c r="AB65" i="1"/>
  <c r="AD65" i="1"/>
  <c r="AB66" i="1"/>
  <c r="AD66" i="1"/>
  <c r="AB67" i="1"/>
  <c r="AD67" i="1"/>
  <c r="AB68" i="1"/>
  <c r="AD68" i="1"/>
  <c r="AB69" i="1"/>
  <c r="AD69" i="1"/>
  <c r="AB70" i="1"/>
  <c r="AD70" i="1"/>
  <c r="AB71" i="1"/>
  <c r="AD71" i="1"/>
  <c r="AB72" i="1"/>
  <c r="AD72" i="1"/>
  <c r="AB73" i="1"/>
  <c r="AD73" i="1"/>
  <c r="AB74" i="1"/>
  <c r="AD74" i="1"/>
  <c r="AB75" i="1"/>
  <c r="AD75" i="1"/>
  <c r="AB76" i="1"/>
  <c r="AD76" i="1"/>
  <c r="AB77" i="1"/>
  <c r="AD77" i="1"/>
  <c r="AB78" i="1"/>
  <c r="AD78" i="1"/>
  <c r="AB79" i="1"/>
  <c r="AD79" i="1"/>
  <c r="AB80" i="1"/>
  <c r="AD80" i="1"/>
  <c r="AB81" i="1"/>
  <c r="AD81" i="1"/>
  <c r="AB82" i="1"/>
  <c r="AD82" i="1"/>
  <c r="AB83" i="1"/>
  <c r="AD83" i="1"/>
  <c r="AB84" i="1"/>
  <c r="AD84" i="1"/>
  <c r="AB85" i="1"/>
  <c r="AD85" i="1"/>
  <c r="AB86" i="1"/>
  <c r="AD86" i="1"/>
  <c r="AB87" i="1"/>
  <c r="AD87" i="1"/>
  <c r="AB88" i="1"/>
  <c r="AD88" i="1"/>
  <c r="AB89" i="1"/>
  <c r="AD89" i="1"/>
  <c r="AB90" i="1"/>
  <c r="AD90" i="1"/>
  <c r="AB91" i="1"/>
  <c r="AD91" i="1"/>
  <c r="AB92" i="1"/>
  <c r="AD92" i="1"/>
  <c r="AB93" i="1"/>
  <c r="AD93" i="1"/>
  <c r="AB94" i="1"/>
  <c r="AD94" i="1"/>
  <c r="AB95" i="1"/>
  <c r="AD95" i="1"/>
  <c r="AB96" i="1"/>
  <c r="AD96" i="1"/>
  <c r="AB97" i="1"/>
  <c r="AD97" i="1"/>
  <c r="AB98" i="1"/>
  <c r="AD98" i="1"/>
  <c r="AB99" i="1"/>
  <c r="AD99" i="1"/>
  <c r="AB100" i="1"/>
  <c r="AD100" i="1"/>
  <c r="AB101" i="1"/>
  <c r="AD101" i="1"/>
  <c r="AB102" i="1"/>
  <c r="AD102" i="1"/>
  <c r="AB103" i="1"/>
  <c r="AD103" i="1"/>
  <c r="AB104" i="1"/>
  <c r="AD104" i="1"/>
  <c r="AB105" i="1"/>
  <c r="AD105" i="1"/>
  <c r="AD36" i="1"/>
  <c r="AB36" i="1"/>
  <c r="AB12" i="1"/>
  <c r="AD12" i="1"/>
  <c r="AB13" i="1"/>
  <c r="AD13" i="1"/>
  <c r="AB15" i="1"/>
  <c r="AD15" i="1"/>
  <c r="AB16" i="1"/>
  <c r="AD16" i="1"/>
  <c r="AB17" i="1"/>
  <c r="AD17" i="1"/>
  <c r="AD11" i="1"/>
  <c r="AB11" i="1"/>
  <c r="L125" i="1"/>
  <c r="D123" i="1"/>
  <c r="L118" i="1"/>
  <c r="L116" i="1"/>
  <c r="D116" i="1" s="1"/>
  <c r="L112" i="1"/>
  <c r="L104" i="1"/>
  <c r="D103" i="1"/>
  <c r="L102" i="1"/>
  <c r="L98" i="1"/>
  <c r="L82" i="1"/>
  <c r="L80" i="1"/>
  <c r="L78" i="1"/>
  <c r="L74" i="1"/>
  <c r="L72" i="1"/>
  <c r="L70" i="1"/>
  <c r="L66" i="1"/>
  <c r="L64" i="1"/>
  <c r="L62" i="1"/>
  <c r="L55" i="1"/>
  <c r="L50" i="1"/>
  <c r="L46" i="1"/>
  <c r="L43" i="1"/>
  <c r="L36" i="1"/>
  <c r="D120" i="1"/>
  <c r="D118" i="1"/>
  <c r="D112" i="1"/>
  <c r="D109" i="1"/>
  <c r="D96" i="1"/>
  <c r="D95" i="1"/>
  <c r="D94" i="1"/>
  <c r="D87" i="1"/>
  <c r="D86" i="1"/>
  <c r="D81" i="1"/>
  <c r="D78" i="1"/>
  <c r="D73" i="1"/>
  <c r="D70" i="1"/>
  <c r="D65" i="1"/>
  <c r="D62" i="1"/>
  <c r="D57" i="1"/>
  <c r="D56" i="1"/>
  <c r="D54" i="1"/>
  <c r="D49" i="1"/>
  <c r="D48" i="1"/>
  <c r="D47" i="1"/>
  <c r="D46" i="1"/>
  <c r="D38" i="1"/>
  <c r="Z38" i="1"/>
  <c r="I11" i="1"/>
  <c r="W37" i="1"/>
  <c r="X37" i="1"/>
  <c r="Y37" i="1"/>
  <c r="Z37" i="1"/>
  <c r="AA37" i="1"/>
  <c r="W38" i="1"/>
  <c r="X38" i="1"/>
  <c r="Y38" i="1"/>
  <c r="AA38" i="1"/>
  <c r="AA36" i="1"/>
  <c r="Z36" i="1"/>
  <c r="Y36" i="1"/>
  <c r="X36" i="1"/>
  <c r="W36" i="1"/>
  <c r="I31" i="1"/>
  <c r="X31" i="1" s="1"/>
  <c r="L109" i="1"/>
  <c r="L110" i="1"/>
  <c r="L119" i="1"/>
  <c r="W59" i="1"/>
  <c r="X59" i="1"/>
  <c r="Y59" i="1"/>
  <c r="Z59" i="1"/>
  <c r="AA59" i="1"/>
  <c r="W42" i="1"/>
  <c r="X42" i="1"/>
  <c r="Y42" i="1"/>
  <c r="Z42" i="1"/>
  <c r="AA42" i="1"/>
  <c r="W51" i="1"/>
  <c r="X51" i="1"/>
  <c r="Y51" i="1"/>
  <c r="Z51" i="1"/>
  <c r="AA51" i="1"/>
  <c r="W54" i="1"/>
  <c r="X54" i="1"/>
  <c r="Y54" i="1"/>
  <c r="Z54" i="1"/>
  <c r="AA54" i="1"/>
  <c r="W109" i="1"/>
  <c r="X109" i="1"/>
  <c r="Y109" i="1"/>
  <c r="Z109" i="1"/>
  <c r="AA109" i="1"/>
  <c r="W110" i="1"/>
  <c r="X110" i="1"/>
  <c r="Y110" i="1"/>
  <c r="Z110" i="1"/>
  <c r="AA110" i="1"/>
  <c r="W85" i="1"/>
  <c r="X85" i="1"/>
  <c r="Y85" i="1"/>
  <c r="Z85" i="1"/>
  <c r="AA85" i="1"/>
  <c r="W86" i="1"/>
  <c r="X86" i="1"/>
  <c r="Y86" i="1"/>
  <c r="Z86" i="1"/>
  <c r="AA86" i="1"/>
  <c r="W91" i="1"/>
  <c r="X91" i="1"/>
  <c r="Y91" i="1"/>
  <c r="Z91" i="1"/>
  <c r="AA91" i="1"/>
  <c r="W93" i="1"/>
  <c r="X93" i="1"/>
  <c r="Y93" i="1"/>
  <c r="Z93" i="1"/>
  <c r="AA93" i="1"/>
  <c r="W119" i="1"/>
  <c r="X119" i="1"/>
  <c r="Y119" i="1"/>
  <c r="Z119" i="1"/>
  <c r="AA119" i="1"/>
  <c r="H59" i="1"/>
  <c r="H42" i="1"/>
  <c r="H51" i="1"/>
  <c r="H54" i="1"/>
  <c r="H109" i="1"/>
  <c r="H110" i="1"/>
  <c r="H85" i="1"/>
  <c r="H86" i="1"/>
  <c r="H91" i="1"/>
  <c r="H93" i="1"/>
  <c r="H119" i="1"/>
  <c r="D59" i="1"/>
  <c r="D51" i="1"/>
  <c r="D110" i="1"/>
  <c r="D85" i="1"/>
  <c r="D91" i="1"/>
  <c r="D93" i="1"/>
  <c r="D119" i="1"/>
  <c r="L59" i="1"/>
  <c r="L42" i="1"/>
  <c r="D124" i="1"/>
  <c r="D122" i="1"/>
  <c r="D105" i="1"/>
  <c r="D104" i="1"/>
  <c r="I12" i="1"/>
  <c r="I13" i="1"/>
  <c r="AA13" i="1" s="1"/>
  <c r="I15" i="1"/>
  <c r="X15" i="1" s="1"/>
  <c r="I16" i="1"/>
  <c r="AA16" i="1" s="1"/>
  <c r="I17" i="1"/>
  <c r="Z17" i="1" s="1"/>
  <c r="I18" i="1"/>
  <c r="X18" i="1" s="1"/>
  <c r="I19" i="1"/>
  <c r="X19" i="1" s="1"/>
  <c r="I20" i="1"/>
  <c r="AA20" i="1" s="1"/>
  <c r="I24" i="1"/>
  <c r="AA24" i="1" s="1"/>
  <c r="I25" i="1"/>
  <c r="AA25" i="1" s="1"/>
  <c r="I26" i="1"/>
  <c r="AA26" i="1" s="1"/>
  <c r="I28" i="1"/>
  <c r="Y28" i="1" s="1"/>
  <c r="I29" i="1"/>
  <c r="Z29" i="1" s="1"/>
  <c r="I30" i="1"/>
  <c r="Z30" i="1" s="1"/>
  <c r="I32" i="1"/>
  <c r="H112" i="1"/>
  <c r="H122" i="1"/>
  <c r="H123" i="1"/>
  <c r="H124" i="1"/>
  <c r="H125" i="1"/>
  <c r="H113" i="1"/>
  <c r="H114" i="1"/>
  <c r="H115" i="1"/>
  <c r="H116" i="1"/>
  <c r="H117" i="1"/>
  <c r="H118" i="1"/>
  <c r="H120" i="1"/>
  <c r="H126" i="1"/>
  <c r="H127" i="1"/>
  <c r="H128" i="1"/>
  <c r="H129" i="1"/>
  <c r="H130" i="1"/>
  <c r="H131" i="1"/>
  <c r="H121" i="1"/>
  <c r="H104" i="1"/>
  <c r="H105" i="1"/>
  <c r="H98" i="1"/>
  <c r="H99" i="1"/>
  <c r="H100" i="1"/>
  <c r="H101" i="1"/>
  <c r="H111" i="1"/>
  <c r="H39" i="1"/>
  <c r="H40" i="1"/>
  <c r="H41" i="1"/>
  <c r="H43" i="1"/>
  <c r="H44" i="1"/>
  <c r="H45" i="1"/>
  <c r="H46" i="1"/>
  <c r="H47" i="1"/>
  <c r="H48" i="1"/>
  <c r="H49" i="1"/>
  <c r="H50" i="1"/>
  <c r="H52" i="1"/>
  <c r="H53" i="1"/>
  <c r="H55" i="1"/>
  <c r="H56" i="1"/>
  <c r="H57" i="1"/>
  <c r="H58" i="1"/>
  <c r="H60" i="1"/>
  <c r="H61" i="1"/>
  <c r="H62" i="1"/>
  <c r="H63" i="1"/>
  <c r="H64" i="1"/>
  <c r="H72" i="1"/>
  <c r="H73" i="1"/>
  <c r="H74" i="1"/>
  <c r="H75" i="1"/>
  <c r="H76" i="1"/>
  <c r="H77" i="1"/>
  <c r="H78" i="1"/>
  <c r="H79" i="1"/>
  <c r="H80" i="1"/>
  <c r="H81" i="1"/>
  <c r="H82" i="1"/>
  <c r="H83" i="1"/>
  <c r="H102" i="1"/>
  <c r="H103" i="1"/>
  <c r="H84" i="1"/>
  <c r="H87" i="1"/>
  <c r="H88" i="1"/>
  <c r="H89" i="1"/>
  <c r="H90" i="1"/>
  <c r="H92" i="1"/>
  <c r="H94" i="1"/>
  <c r="H95" i="1"/>
  <c r="H96" i="1"/>
  <c r="H97" i="1"/>
  <c r="H38" i="1"/>
  <c r="W112" i="1"/>
  <c r="X112" i="1"/>
  <c r="Y112" i="1"/>
  <c r="Z112" i="1"/>
  <c r="AA112" i="1"/>
  <c r="W122" i="1"/>
  <c r="X122" i="1"/>
  <c r="Y122" i="1"/>
  <c r="Z122" i="1"/>
  <c r="AA122" i="1"/>
  <c r="W123" i="1"/>
  <c r="X123" i="1"/>
  <c r="Y123" i="1"/>
  <c r="Z123" i="1"/>
  <c r="AA123" i="1"/>
  <c r="W124" i="1"/>
  <c r="X124" i="1"/>
  <c r="Y124" i="1"/>
  <c r="Z124" i="1"/>
  <c r="AA124" i="1"/>
  <c r="W125" i="1"/>
  <c r="X125" i="1"/>
  <c r="Y125" i="1"/>
  <c r="Z125" i="1"/>
  <c r="AA125" i="1"/>
  <c r="W113" i="1"/>
  <c r="X113" i="1"/>
  <c r="Y113" i="1"/>
  <c r="Z113" i="1"/>
  <c r="AA113" i="1"/>
  <c r="W114" i="1"/>
  <c r="X114" i="1"/>
  <c r="Y114" i="1"/>
  <c r="Z114" i="1"/>
  <c r="AA114" i="1"/>
  <c r="W115" i="1"/>
  <c r="X115" i="1"/>
  <c r="Y115" i="1"/>
  <c r="Z115" i="1"/>
  <c r="AA115" i="1"/>
  <c r="W116" i="1"/>
  <c r="X116" i="1"/>
  <c r="Y116" i="1"/>
  <c r="Z116" i="1"/>
  <c r="AA116" i="1"/>
  <c r="W117" i="1"/>
  <c r="X117" i="1"/>
  <c r="Y117" i="1"/>
  <c r="Z117" i="1"/>
  <c r="AA117" i="1"/>
  <c r="W118" i="1"/>
  <c r="X118" i="1"/>
  <c r="Y118" i="1"/>
  <c r="Z118" i="1"/>
  <c r="AA118" i="1"/>
  <c r="W120" i="1"/>
  <c r="X120" i="1"/>
  <c r="Y120" i="1"/>
  <c r="Z120" i="1"/>
  <c r="AA120" i="1"/>
  <c r="W126" i="1"/>
  <c r="X126" i="1"/>
  <c r="Y126" i="1"/>
  <c r="Z126" i="1"/>
  <c r="AA126" i="1"/>
  <c r="W127" i="1"/>
  <c r="X127" i="1"/>
  <c r="Y127" i="1"/>
  <c r="Z127" i="1"/>
  <c r="AA127" i="1"/>
  <c r="W128" i="1"/>
  <c r="X128" i="1"/>
  <c r="Y128" i="1"/>
  <c r="Z128" i="1"/>
  <c r="AA128" i="1"/>
  <c r="W129" i="1"/>
  <c r="X129" i="1"/>
  <c r="Y129" i="1"/>
  <c r="Z129" i="1"/>
  <c r="AA129" i="1"/>
  <c r="W130" i="1"/>
  <c r="X130" i="1"/>
  <c r="Y130" i="1"/>
  <c r="Z130" i="1"/>
  <c r="AA130" i="1"/>
  <c r="W131" i="1"/>
  <c r="X131" i="1"/>
  <c r="Y131" i="1"/>
  <c r="Z131" i="1"/>
  <c r="AA131" i="1"/>
  <c r="W121" i="1"/>
  <c r="X121" i="1"/>
  <c r="Y121" i="1"/>
  <c r="Z121" i="1"/>
  <c r="AA121" i="1"/>
  <c r="AA111" i="1"/>
  <c r="Z111" i="1"/>
  <c r="Y111" i="1"/>
  <c r="X111" i="1"/>
  <c r="W111" i="1"/>
  <c r="W39" i="1"/>
  <c r="X39" i="1"/>
  <c r="Y39" i="1"/>
  <c r="Z39" i="1"/>
  <c r="AA39" i="1"/>
  <c r="W40" i="1"/>
  <c r="X40" i="1"/>
  <c r="Y40" i="1"/>
  <c r="Z40" i="1"/>
  <c r="AA40" i="1"/>
  <c r="W41" i="1"/>
  <c r="X41" i="1"/>
  <c r="Y41" i="1"/>
  <c r="Z41" i="1"/>
  <c r="AA41" i="1"/>
  <c r="W43" i="1"/>
  <c r="X43" i="1"/>
  <c r="Y43" i="1"/>
  <c r="Z43" i="1"/>
  <c r="AA43" i="1"/>
  <c r="W44" i="1"/>
  <c r="X44" i="1"/>
  <c r="Y44" i="1"/>
  <c r="Z44" i="1"/>
  <c r="AA44" i="1"/>
  <c r="W45" i="1"/>
  <c r="X45" i="1"/>
  <c r="Y45" i="1"/>
  <c r="Z45" i="1"/>
  <c r="AA45" i="1"/>
  <c r="W46" i="1"/>
  <c r="X46" i="1"/>
  <c r="Y46" i="1"/>
  <c r="Z46" i="1"/>
  <c r="AA46" i="1"/>
  <c r="W47" i="1"/>
  <c r="X47" i="1"/>
  <c r="Y47" i="1"/>
  <c r="AA47" i="1"/>
  <c r="W48" i="1"/>
  <c r="X48" i="1"/>
  <c r="Y48" i="1"/>
  <c r="Z48" i="1"/>
  <c r="AA48" i="1"/>
  <c r="W49" i="1"/>
  <c r="X49" i="1"/>
  <c r="Y49" i="1"/>
  <c r="Z49" i="1"/>
  <c r="AA49" i="1"/>
  <c r="W50" i="1"/>
  <c r="X50" i="1"/>
  <c r="Y50" i="1"/>
  <c r="Z50" i="1"/>
  <c r="AA50" i="1"/>
  <c r="W52" i="1"/>
  <c r="X52" i="1"/>
  <c r="Y52" i="1"/>
  <c r="Z52" i="1"/>
  <c r="AA52" i="1"/>
  <c r="W53" i="1"/>
  <c r="X53" i="1"/>
  <c r="Y53" i="1"/>
  <c r="Z53" i="1"/>
  <c r="AA53" i="1"/>
  <c r="W55" i="1"/>
  <c r="X55" i="1"/>
  <c r="Y55" i="1"/>
  <c r="Z55" i="1"/>
  <c r="AA55" i="1"/>
  <c r="W56" i="1"/>
  <c r="X56" i="1"/>
  <c r="Y56" i="1"/>
  <c r="Z56" i="1"/>
  <c r="AA56" i="1"/>
  <c r="W57" i="1"/>
  <c r="X57" i="1"/>
  <c r="Y57" i="1"/>
  <c r="Z57" i="1"/>
  <c r="AA57" i="1"/>
  <c r="W58" i="1"/>
  <c r="X58" i="1"/>
  <c r="Y58" i="1"/>
  <c r="Z58" i="1"/>
  <c r="AA58" i="1"/>
  <c r="W60" i="1"/>
  <c r="X60" i="1"/>
  <c r="Y60" i="1"/>
  <c r="Z60" i="1"/>
  <c r="AA60" i="1"/>
  <c r="W61" i="1"/>
  <c r="X61" i="1"/>
  <c r="Y61" i="1"/>
  <c r="Z61" i="1"/>
  <c r="AA61" i="1"/>
  <c r="W62" i="1"/>
  <c r="X62" i="1"/>
  <c r="Y62" i="1"/>
  <c r="Z62" i="1"/>
  <c r="AA62" i="1"/>
  <c r="W63" i="1"/>
  <c r="X63" i="1"/>
  <c r="Y63" i="1"/>
  <c r="Z63" i="1"/>
  <c r="AA63" i="1"/>
  <c r="W64" i="1"/>
  <c r="X64" i="1"/>
  <c r="Y64" i="1"/>
  <c r="Z64" i="1"/>
  <c r="AA64" i="1"/>
  <c r="W66" i="1"/>
  <c r="X66" i="1"/>
  <c r="Y66" i="1"/>
  <c r="Z66" i="1"/>
  <c r="AA66" i="1"/>
  <c r="W67" i="1"/>
  <c r="X67" i="1"/>
  <c r="Y67" i="1"/>
  <c r="Z67" i="1"/>
  <c r="AA67" i="1"/>
  <c r="W68" i="1"/>
  <c r="X68" i="1"/>
  <c r="Y68" i="1"/>
  <c r="Z68" i="1"/>
  <c r="AA68" i="1"/>
  <c r="W69" i="1"/>
  <c r="X69" i="1"/>
  <c r="Y69" i="1"/>
  <c r="Z69" i="1"/>
  <c r="AA69" i="1"/>
  <c r="W70" i="1"/>
  <c r="X70" i="1"/>
  <c r="Y70" i="1"/>
  <c r="Z70" i="1"/>
  <c r="AA70" i="1"/>
  <c r="W71" i="1"/>
  <c r="X71" i="1"/>
  <c r="Y71" i="1"/>
  <c r="Z71" i="1"/>
  <c r="AA71" i="1"/>
  <c r="W72" i="1"/>
  <c r="X72" i="1"/>
  <c r="Y72" i="1"/>
  <c r="Z72" i="1"/>
  <c r="AA72" i="1"/>
  <c r="W73" i="1"/>
  <c r="X73" i="1"/>
  <c r="Y73" i="1"/>
  <c r="Z73" i="1"/>
  <c r="AA73" i="1"/>
  <c r="W74" i="1"/>
  <c r="X74" i="1"/>
  <c r="Y74" i="1"/>
  <c r="Z74" i="1"/>
  <c r="AA74" i="1"/>
  <c r="W75" i="1"/>
  <c r="X75" i="1"/>
  <c r="Y75" i="1"/>
  <c r="Z75" i="1"/>
  <c r="AA75" i="1"/>
  <c r="W76" i="1"/>
  <c r="X76" i="1"/>
  <c r="Y76" i="1"/>
  <c r="Z76" i="1"/>
  <c r="AA76" i="1"/>
  <c r="W77" i="1"/>
  <c r="X77" i="1"/>
  <c r="Y77" i="1"/>
  <c r="Z77" i="1"/>
  <c r="AA77" i="1"/>
  <c r="W78" i="1"/>
  <c r="X78" i="1"/>
  <c r="Y78" i="1"/>
  <c r="Z78" i="1"/>
  <c r="AA78" i="1"/>
  <c r="W79" i="1"/>
  <c r="X79" i="1"/>
  <c r="Y79" i="1"/>
  <c r="Z79" i="1"/>
  <c r="AA79" i="1"/>
  <c r="W80" i="1"/>
  <c r="X80" i="1"/>
  <c r="Y80" i="1"/>
  <c r="Z80" i="1"/>
  <c r="AA80" i="1"/>
  <c r="W81" i="1"/>
  <c r="X81" i="1"/>
  <c r="Y81" i="1"/>
  <c r="Z81" i="1"/>
  <c r="AA81" i="1"/>
  <c r="W82" i="1"/>
  <c r="X82" i="1"/>
  <c r="Y82" i="1"/>
  <c r="Z82" i="1"/>
  <c r="AA82" i="1"/>
  <c r="W83" i="1"/>
  <c r="X83" i="1"/>
  <c r="Y83" i="1"/>
  <c r="Z83" i="1"/>
  <c r="AA83" i="1"/>
  <c r="W102" i="1"/>
  <c r="X102" i="1"/>
  <c r="Y102" i="1"/>
  <c r="Z102" i="1"/>
  <c r="AA102" i="1"/>
  <c r="W103" i="1"/>
  <c r="X103" i="1"/>
  <c r="Y103" i="1"/>
  <c r="Z103" i="1"/>
  <c r="AA103" i="1"/>
  <c r="W84" i="1"/>
  <c r="X84" i="1"/>
  <c r="Y84" i="1"/>
  <c r="Z84" i="1"/>
  <c r="AA84" i="1"/>
  <c r="W87" i="1"/>
  <c r="X87" i="1"/>
  <c r="Y87" i="1"/>
  <c r="Z87" i="1"/>
  <c r="AA87" i="1"/>
  <c r="W88" i="1"/>
  <c r="X88" i="1"/>
  <c r="Y88" i="1"/>
  <c r="Z88" i="1"/>
  <c r="AA88" i="1"/>
  <c r="W89" i="1"/>
  <c r="X89" i="1"/>
  <c r="Y89" i="1"/>
  <c r="Z89" i="1"/>
  <c r="AA89" i="1"/>
  <c r="W90" i="1"/>
  <c r="X90" i="1"/>
  <c r="Y90" i="1"/>
  <c r="Z90" i="1"/>
  <c r="AA90" i="1"/>
  <c r="W92" i="1"/>
  <c r="X92" i="1"/>
  <c r="Y92" i="1"/>
  <c r="Z92" i="1"/>
  <c r="AA92" i="1"/>
  <c r="W94" i="1"/>
  <c r="X94" i="1"/>
  <c r="Y94" i="1"/>
  <c r="Z94" i="1"/>
  <c r="AA94" i="1"/>
  <c r="W95" i="1"/>
  <c r="X95" i="1"/>
  <c r="Y95" i="1"/>
  <c r="Z95" i="1"/>
  <c r="AA95" i="1"/>
  <c r="W96" i="1"/>
  <c r="X96" i="1"/>
  <c r="Y96" i="1"/>
  <c r="Z96" i="1"/>
  <c r="AA96" i="1"/>
  <c r="W97" i="1"/>
  <c r="X97" i="1"/>
  <c r="Y97" i="1"/>
  <c r="Z97" i="1"/>
  <c r="AA97" i="1"/>
  <c r="W104" i="1"/>
  <c r="X104" i="1"/>
  <c r="Y104" i="1"/>
  <c r="Z104" i="1"/>
  <c r="AA104" i="1"/>
  <c r="W105" i="1"/>
  <c r="X105" i="1"/>
  <c r="Y105" i="1"/>
  <c r="Z105" i="1"/>
  <c r="AA105" i="1"/>
  <c r="W98" i="1"/>
  <c r="X98" i="1"/>
  <c r="Y98" i="1"/>
  <c r="Z98" i="1"/>
  <c r="AA98" i="1"/>
  <c r="W99" i="1"/>
  <c r="X99" i="1"/>
  <c r="Y99" i="1"/>
  <c r="Z99" i="1"/>
  <c r="AA99" i="1"/>
  <c r="W100" i="1"/>
  <c r="X100" i="1"/>
  <c r="Y100" i="1"/>
  <c r="Z100" i="1"/>
  <c r="AA100" i="1"/>
  <c r="W101" i="1"/>
  <c r="X101" i="1"/>
  <c r="Y101" i="1"/>
  <c r="Z101" i="1"/>
  <c r="AA101" i="1"/>
  <c r="H36" i="1"/>
  <c r="H37" i="1"/>
  <c r="D43" i="1"/>
  <c r="D44" i="1"/>
  <c r="D45" i="1"/>
  <c r="D50" i="1"/>
  <c r="D52" i="1"/>
  <c r="D53" i="1"/>
  <c r="D55" i="1"/>
  <c r="D58" i="1"/>
  <c r="D60" i="1"/>
  <c r="D61" i="1"/>
  <c r="D63" i="1"/>
  <c r="D64" i="1"/>
  <c r="D66" i="1"/>
  <c r="D67" i="1"/>
  <c r="D68" i="1"/>
  <c r="D69" i="1"/>
  <c r="D71" i="1"/>
  <c r="D72" i="1"/>
  <c r="D74" i="1"/>
  <c r="D75" i="1"/>
  <c r="D76" i="1"/>
  <c r="D77" i="1"/>
  <c r="D79" i="1"/>
  <c r="D80" i="1"/>
  <c r="D82" i="1"/>
  <c r="D83" i="1"/>
  <c r="D84" i="1"/>
  <c r="D88" i="1"/>
  <c r="D89" i="1"/>
  <c r="D90" i="1"/>
  <c r="D92" i="1"/>
  <c r="D97" i="1"/>
  <c r="D98" i="1"/>
  <c r="D99" i="1"/>
  <c r="D100" i="1"/>
  <c r="D101" i="1"/>
  <c r="D111" i="1"/>
  <c r="D117" i="1"/>
  <c r="D121" i="1"/>
  <c r="L37" i="1"/>
  <c r="L39" i="1"/>
  <c r="L40" i="1"/>
  <c r="L41" i="1"/>
  <c r="L44" i="1"/>
  <c r="L45" i="1"/>
  <c r="L47" i="1"/>
  <c r="L48" i="1"/>
  <c r="L49" i="1"/>
  <c r="L56" i="1"/>
  <c r="L57" i="1"/>
  <c r="L58" i="1"/>
  <c r="L60" i="1"/>
  <c r="L61" i="1"/>
  <c r="L63" i="1"/>
  <c r="L65" i="1"/>
  <c r="L67" i="1"/>
  <c r="L68" i="1"/>
  <c r="L69" i="1"/>
  <c r="L71" i="1"/>
  <c r="L73" i="1"/>
  <c r="L75" i="1"/>
  <c r="L76" i="1"/>
  <c r="L77" i="1"/>
  <c r="L79" i="1"/>
  <c r="L81" i="1"/>
  <c r="L83" i="1"/>
  <c r="L103" i="1"/>
  <c r="L84" i="1"/>
  <c r="L95" i="1"/>
  <c r="L96" i="1"/>
  <c r="L97" i="1"/>
  <c r="L105" i="1"/>
  <c r="L99" i="1"/>
  <c r="L100" i="1"/>
  <c r="L101" i="1"/>
  <c r="L111" i="1"/>
  <c r="L122" i="1"/>
  <c r="L124" i="1"/>
  <c r="L113" i="1"/>
  <c r="D113" i="1" s="1"/>
  <c r="L114" i="1"/>
  <c r="D114" i="1" s="1"/>
  <c r="L115" i="1"/>
  <c r="D115" i="1" s="1"/>
  <c r="L117" i="1"/>
  <c r="L120" i="1"/>
  <c r="L126" i="1"/>
  <c r="L127" i="1"/>
  <c r="L128" i="1"/>
  <c r="L129" i="1"/>
  <c r="L130" i="1"/>
  <c r="L131" i="1"/>
  <c r="L121" i="1"/>
  <c r="I27" i="1"/>
  <c r="W27" i="1" s="1"/>
  <c r="L123" i="1"/>
  <c r="D102" i="1"/>
  <c r="W12" i="1"/>
  <c r="Z12" i="1"/>
  <c r="Y24" i="1"/>
  <c r="AA11" i="1" l="1"/>
  <c r="X11" i="1"/>
  <c r="Y12" i="1"/>
  <c r="X12" i="1"/>
  <c r="Z13" i="1"/>
  <c r="AA15" i="1"/>
  <c r="Z31" i="1"/>
  <c r="Y20" i="1"/>
  <c r="W20" i="1"/>
  <c r="Z25" i="1"/>
  <c r="W25" i="1"/>
  <c r="X13" i="1"/>
  <c r="AA12" i="1"/>
  <c r="X20" i="1"/>
  <c r="AA27" i="1"/>
  <c r="X30" i="1"/>
  <c r="Z20" i="1"/>
  <c r="Z19" i="1"/>
  <c r="Y19" i="1"/>
  <c r="AA19" i="1"/>
  <c r="Y18" i="1"/>
  <c r="AA18" i="1"/>
  <c r="X17" i="1"/>
  <c r="W17" i="1"/>
  <c r="W15" i="1"/>
  <c r="Y15" i="1"/>
  <c r="Z15" i="1"/>
  <c r="Y31" i="1"/>
  <c r="Y30" i="1"/>
  <c r="X28" i="1"/>
  <c r="Z28" i="1"/>
  <c r="AA28" i="1"/>
  <c r="Y25" i="1"/>
  <c r="W24" i="1"/>
  <c r="Z24" i="1"/>
  <c r="W16" i="1"/>
  <c r="Y16" i="1"/>
  <c r="Y17" i="1"/>
  <c r="Y11" i="1"/>
  <c r="Z16" i="1"/>
  <c r="X16" i="1"/>
  <c r="AA30" i="1"/>
  <c r="W13" i="1"/>
  <c r="W18" i="1"/>
  <c r="Z11" i="1"/>
  <c r="Z18" i="1"/>
  <c r="Y29" i="1"/>
  <c r="W11" i="1"/>
  <c r="X29" i="1"/>
  <c r="AA17" i="1"/>
  <c r="AA29" i="1"/>
  <c r="W26" i="1"/>
  <c r="Z26" i="1"/>
  <c r="Y13" i="1"/>
  <c r="Z27" i="1"/>
  <c r="Y27" i="1"/>
  <c r="Y26" i="1"/>
  <c r="AD22" i="1" l="1"/>
  <c r="AD21" i="1"/>
  <c r="D36" i="1"/>
  <c r="G36" i="1" s="1"/>
  <c r="D37" i="1"/>
  <c r="G37" i="1" s="1"/>
  <c r="G65" i="1"/>
  <c r="I65" i="1"/>
  <c r="W65" i="1" s="1"/>
  <c r="F37" i="1" l="1"/>
  <c r="T37" i="1"/>
  <c r="U37" i="1"/>
  <c r="R37" i="1"/>
  <c r="V37" i="1"/>
  <c r="S37" i="1"/>
  <c r="F36" i="1"/>
  <c r="U36" i="1"/>
  <c r="T36" i="1"/>
  <c r="S36" i="1"/>
  <c r="V36" i="1"/>
  <c r="R36" i="1"/>
  <c r="T65" i="1"/>
  <c r="U65" i="1"/>
  <c r="R65" i="1"/>
  <c r="V65" i="1"/>
  <c r="S65" i="1"/>
  <c r="AA65" i="1"/>
  <c r="Y65" i="1"/>
  <c r="Z65" i="1"/>
  <c r="X65" i="1"/>
</calcChain>
</file>

<file path=xl/sharedStrings.xml><?xml version="1.0" encoding="utf-8"?>
<sst xmlns="http://schemas.openxmlformats.org/spreadsheetml/2006/main" count="262" uniqueCount="215">
  <si>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</si>
  <si>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</si>
  <si>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</si>
  <si>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</si>
  <si>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</si>
  <si>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</si>
  <si>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</si>
  <si>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</si>
  <si>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</si>
  <si>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</si>
  <si>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</si>
  <si>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</si>
  <si>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</si>
  <si>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</si>
  <si>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</si>
  <si>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</si>
  <si>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</si>
  <si>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0107</t>
  </si>
  <si>
    <t>0113</t>
  </si>
  <si>
    <t>0190</t>
  </si>
  <si>
    <t>0191</t>
  </si>
  <si>
    <t>0192</t>
  </si>
  <si>
    <t>0148</t>
  </si>
  <si>
    <t>0149</t>
  </si>
  <si>
    <t>0173</t>
  </si>
  <si>
    <t>0174</t>
  </si>
  <si>
    <t>0175</t>
  </si>
  <si>
    <t>Newborn Attendance -Visit in Ward</t>
  </si>
  <si>
    <t>Hospital follow-up visit</t>
  </si>
  <si>
    <t>Newborn Attendance - Emergency at all hours</t>
  </si>
  <si>
    <t>Elective after-hours services(+50%)</t>
  </si>
  <si>
    <t>Emergency after-hours services(+25%)</t>
  </si>
  <si>
    <t>Cost of material in treatment</t>
  </si>
  <si>
    <t>Setting of sterile tray:</t>
  </si>
  <si>
    <t>Intravenous treatment: Intravenous infusions (cut-down or push-in)</t>
  </si>
  <si>
    <t>Intravenous treatment: Intravenous infusions (push-in)</t>
  </si>
  <si>
    <t>Intravenous treatment: Intravenous infusions (cut-down)</t>
  </si>
  <si>
    <t>Collection of blood specimen(s)</t>
  </si>
  <si>
    <t>Exchange transfusion: First and subsequent (including after-care)</t>
  </si>
  <si>
    <t>Allergy: Skin-prick tests: Immediate hypersensitivity testing</t>
  </si>
  <si>
    <t>Drainage of subcutaneous abscess</t>
  </si>
  <si>
    <t>Stitching of soft-tissue injuries: Stitching of wound</t>
  </si>
  <si>
    <t>Excision and repair by direct suture</t>
  </si>
  <si>
    <t>Removal of foreign bodies from nose: At rooms</t>
  </si>
  <si>
    <t>Laryngeal intubation</t>
  </si>
  <si>
    <t>Bronchoscopy: Bronchoscopy with laser</t>
  </si>
  <si>
    <t>Nebulisation (in rooms)</t>
  </si>
  <si>
    <t>Insertion of intercostal catheter (under water drainage)</t>
  </si>
  <si>
    <t>Paracentesis chest: Diagnostic</t>
  </si>
  <si>
    <t>Paracentesis chest: Therapeutic</t>
  </si>
  <si>
    <t>Flow volume test: Inspiration/expiration</t>
  </si>
  <si>
    <t>Exhaled nitric oxide determination (not for under 4-year old children)</t>
  </si>
  <si>
    <t>Flow volume test: Inspiration/expiration/pre- and post bronchodilator</t>
  </si>
  <si>
    <t>Forced expirogram only</t>
  </si>
  <si>
    <t>Determination of resistance to airflow</t>
  </si>
  <si>
    <t>Peak expiratory flow only</t>
  </si>
  <si>
    <t>Insertion of central venous catheter via peripheral vein in neonates</t>
  </si>
  <si>
    <t>Intensive care: Category 1: Cases requiring intensive monitoring</t>
  </si>
  <si>
    <t>Intensive care: Category 2: Cases requiring active system support</t>
  </si>
  <si>
    <t>Intensive care: Category 2: (Subsequent days)</t>
  </si>
  <si>
    <t>Intensive care: Category 2: After two weeks, per day</t>
  </si>
  <si>
    <t>Intensive care: Category 3: Cases with multiple organ failure or Category 2 patients: First day</t>
  </si>
  <si>
    <t>Intensive care: Category 3</t>
  </si>
  <si>
    <t>Ventilation: First day</t>
  </si>
  <si>
    <t>Ventilation: Subsequent days, per day</t>
  </si>
  <si>
    <t>Ventilation: After two weeks, per day</t>
  </si>
  <si>
    <t>Insertion of arterial pressure cannula</t>
  </si>
  <si>
    <t>Insertion of Swan Ganz catheter for haemodynamics monitoring</t>
  </si>
  <si>
    <t>Insertion of central venous line via peripheral vein</t>
  </si>
  <si>
    <t>Insertion of central venous line via subclavian or jugular veins</t>
  </si>
  <si>
    <t>Hyperalimentation (daily tariff)</t>
  </si>
  <si>
    <t>Prolonged neonatal resuscitation</t>
  </si>
  <si>
    <t>Physician's fee for interpreting an ECG: Without effort</t>
  </si>
  <si>
    <t>Physician's fee for interpreting an ECG: Without and with effort</t>
  </si>
  <si>
    <t>Electrocardiogram: Without effort</t>
  </si>
  <si>
    <t>Electrocardiogram: Without and with effort</t>
  </si>
  <si>
    <t>Electrocardiogram without effort: Under 4 years</t>
  </si>
  <si>
    <t>24 Hour oesophageal pH studies: Interpretation</t>
  </si>
  <si>
    <t>Gastric and duodenal intubation</t>
  </si>
  <si>
    <t>Peritoneal lavage</t>
  </si>
  <si>
    <t>Bladder catheterisation: Male (not at operation)</t>
  </si>
  <si>
    <t>With ureteric meatotomy: Unilateral or bilateral</t>
  </si>
  <si>
    <t>Electro-encephalography: Interpretation</t>
  </si>
  <si>
    <t>Spinal (lumbar) puncture. For diagnosis, drainage of spinal fluid</t>
  </si>
  <si>
    <t>Pure tone audiometry (air conduction)</t>
  </si>
  <si>
    <t>Impedance audiometry (tympanometry)</t>
  </si>
  <si>
    <t>Cardiac examination plus Doppler colour mapping</t>
  </si>
  <si>
    <t>Cardiac examination: 2 Dimensional</t>
  </si>
  <si>
    <t>Renal tract</t>
  </si>
  <si>
    <t>Neonatal head scan</t>
  </si>
  <si>
    <t>Bone marrow: Aspiration</t>
  </si>
  <si>
    <t>Bone marrow trephine biopsy</t>
  </si>
  <si>
    <t>0201</t>
  </si>
  <si>
    <t>0202</t>
  </si>
  <si>
    <t>0205</t>
  </si>
  <si>
    <t>0206</t>
  </si>
  <si>
    <t>0207</t>
  </si>
  <si>
    <t>0210</t>
  </si>
  <si>
    <t>0211</t>
  </si>
  <si>
    <t>0220</t>
  </si>
  <si>
    <t>0255</t>
  </si>
  <si>
    <t>0300</t>
  </si>
  <si>
    <t>0307</t>
  </si>
  <si>
    <t>0111</t>
  </si>
  <si>
    <t>Hospital Visit(exl. Neonates)</t>
  </si>
  <si>
    <t>0193</t>
  </si>
  <si>
    <t>0176</t>
  </si>
  <si>
    <t>Multi-stage treadmill test</t>
  </si>
  <si>
    <t>Cardioversion for arrhythmias (any method) with doctor in attendance</t>
  </si>
  <si>
    <t>Paracentesis of pericardium</t>
  </si>
  <si>
    <t>Endomyocardial biopsy</t>
  </si>
  <si>
    <t>Cardiac catheterisation for congenital heart disease: All ages above 1 year old</t>
  </si>
  <si>
    <t>Paediatric cardiac catheterisation: Infants below the age of one year</t>
  </si>
  <si>
    <t>Use of balloon procedure as in item 1290: Second paediatric cardiologist (33)</t>
  </si>
  <si>
    <t>Cardiac examination (MMode)</t>
  </si>
  <si>
    <t>Cardiac examination + effort</t>
  </si>
  <si>
    <t>Cardiac examinations + contrast</t>
  </si>
  <si>
    <t>Cardiac examinations + doppler</t>
  </si>
  <si>
    <t>Trans-oesophageal echocardiography including passing the device</t>
  </si>
  <si>
    <t>Colour Doppler (may be added onto any other regional exam</t>
  </si>
  <si>
    <t>Cardiology Procedures:</t>
  </si>
  <si>
    <t>Procedures:</t>
  </si>
  <si>
    <t>Cardio-respiratory resuscitation 50 units per 30 minutes</t>
  </si>
  <si>
    <t>0019</t>
  </si>
  <si>
    <t>Hospital Consultation</t>
  </si>
  <si>
    <t>Consultation</t>
  </si>
  <si>
    <t>Note:</t>
  </si>
  <si>
    <t>Units</t>
  </si>
  <si>
    <t>R</t>
  </si>
  <si>
    <t>1232*</t>
  </si>
  <si>
    <t>1233*</t>
  </si>
  <si>
    <t>3620*</t>
  </si>
  <si>
    <t>3622*</t>
  </si>
  <si>
    <t>1235*</t>
  </si>
  <si>
    <t>1236*</t>
  </si>
  <si>
    <t>3621*</t>
  </si>
  <si>
    <t>3623*</t>
  </si>
  <si>
    <t>3624*</t>
  </si>
  <si>
    <t>3625*</t>
  </si>
  <si>
    <t>0209</t>
  </si>
  <si>
    <t>Umbilical artery cannulation at birth</t>
  </si>
  <si>
    <t>Bronchoscopy: Diagnostic bronchoscopy without removing foreign object</t>
  </si>
  <si>
    <t>Bronchial lavage</t>
  </si>
  <si>
    <t>Detemination of resistance to airflow, oscillary or plethysmographic methods</t>
  </si>
  <si>
    <t>Cario-respetory resuscitation: Prolonged attendance in cases of emergency, 50 clinical procedure units per half an hour or part thereof for the firs hour per practitioner, thereafter 25 procedure units per half an hour up to a maximum of 150 clinical procedure units per practitioner.  Resuscitation fee includes all necessary additional procedures.</t>
  </si>
  <si>
    <t>24hour ambulatory ECG monitoring (Holter): Interpretation</t>
  </si>
  <si>
    <t>Insertion of temporary pacemaker (modifier 0005 not acceptable)</t>
  </si>
  <si>
    <t>Percutaneous aspiration of bladder</t>
  </si>
  <si>
    <t>Bladder catheterisation: Female (not at operation)</t>
  </si>
  <si>
    <t>Use Baloon procedures including: First paediatric cardiologist (33) Atrial septoscomy, Pulmonary valve valvolopscopy, Aortic valve valvolopscopy, Closure atrail septal defect, Closure of patient ductus arteriousus</t>
  </si>
  <si>
    <t>Disclaimer:</t>
  </si>
  <si>
    <t>See the Notes below for All Tariffs</t>
  </si>
  <si>
    <t>HealthMan RCF</t>
  </si>
  <si>
    <t>DH
RCF</t>
  </si>
  <si>
    <t>DH
Prem B</t>
  </si>
  <si>
    <t>DH 
Classic Rate</t>
  </si>
  <si>
    <t>DH 
Exec Rate</t>
  </si>
  <si>
    <t>1290*</t>
  </si>
  <si>
    <t>1291*</t>
  </si>
  <si>
    <t>3636*</t>
  </si>
  <si>
    <t>3637*</t>
  </si>
  <si>
    <t>3633</t>
  </si>
  <si>
    <t>3719</t>
  </si>
  <si>
    <t>3720</t>
  </si>
  <si>
    <t>a) Surgery on neonates (up to and including 28 days after birth) and low birth weight infants (less than 2500g) under general anaesthesia (excluding circumcision): per fee for procedure + 50% for surgeons and a 50% increase in anaesthetic time units for anaesthesiologists
b) Neonates requiring intensive care: Per fee for the intensive care items (section 4.7.2) +50% for neonatologists and/or paediatricians</t>
  </si>
  <si>
    <t>Intensive care: Category 3: Cases with multiple organ failure or Category 2 patients:Subsequent days</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</si>
  <si>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</si>
  <si>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</si>
  <si>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</si>
  <si>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</si>
  <si>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</si>
  <si>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</si>
  <si>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</si>
  <si>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</si>
  <si>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</si>
  <si>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</si>
  <si>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</si>
  <si>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</si>
  <si>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</si>
  <si>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</si>
  <si>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</si>
  <si>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2. Tariffs may differ due to rounding</t>
  </si>
  <si>
    <t>3. Above codes are the most frequently used codes and is not all inclusive of all the codes</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</si>
  <si>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</si>
  <si>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7. The Healthman tariff for codes that relate to equipment have been retained at GEMS rate*</t>
  </si>
  <si>
    <t>GEMS Contracted 
RCF</t>
  </si>
  <si>
    <t>HEALTHMAN PAEDIATRIC COSTING GUIDE 2016</t>
  </si>
  <si>
    <t>BankMed
RCF</t>
  </si>
  <si>
    <t>BankMed
Entry Plan Network</t>
  </si>
  <si>
    <t>BankMed
Traditional &amp; Comprehensive 
Network 
(IH)</t>
  </si>
  <si>
    <t>BankMed
Traditional &amp; Comprehensive 
Network 
(OH)</t>
  </si>
  <si>
    <t>BankMed
Plus
Network 
(OH)</t>
  </si>
  <si>
    <t>BankMed
Plus
Network 
(IH)</t>
  </si>
  <si>
    <t>DH 
Prem A 
(IH)</t>
  </si>
  <si>
    <t>DH 
Prem A 
(OH)</t>
  </si>
  <si>
    <t>GEMS Non-Contracted 
RCF</t>
  </si>
  <si>
    <t>4. Increases from 2015 are as follow:</t>
  </si>
  <si>
    <t>IH = In Hospital</t>
  </si>
  <si>
    <t>OH = Out of Hospital</t>
  </si>
  <si>
    <t xml:space="preserve">   a. HealthMan = 2015 Tariff + 7.2%</t>
  </si>
  <si>
    <t xml:space="preserve">   b. Bankmed = New to Schedule</t>
  </si>
  <si>
    <t xml:space="preserve">   c. Discovery Health = 2015 Tariff +5%</t>
  </si>
  <si>
    <t xml:space="preserve">   d. Fedhealth = 2015 Tariff +5.5%</t>
  </si>
  <si>
    <t xml:space="preserve">   f. Profmed = 2015 Tariff +6%</t>
  </si>
  <si>
    <t>Hospital Visit(exl. Neonates) - Governance Project only</t>
  </si>
  <si>
    <t>Emergency after-hours services(+25%) - Governance Project only</t>
  </si>
  <si>
    <t xml:space="preserve">6. Payment Arrangement Rates have NOT been split between In-Hospital &amp; Out-Hospital.  Use as appropriate.  </t>
  </si>
  <si>
    <t xml:space="preserve"> HealthMan Private Tariff 
(VAT Incl)</t>
  </si>
  <si>
    <t>BankMed 
(VAT Incl)</t>
  </si>
  <si>
    <t xml:space="preserve">            Discovery Tariffs     (VAT Incl)</t>
  </si>
  <si>
    <t>FedHealth  (VAT Incl)</t>
  </si>
  <si>
    <t xml:space="preserve">                       GEMS 
Non-Contracted Tariffs               (VAT Incl)</t>
  </si>
  <si>
    <t>GEMS Contracted Tariffs 
(VAT Incl)</t>
  </si>
  <si>
    <t xml:space="preserve">
Profmed
(VAT Incl)</t>
  </si>
  <si>
    <t xml:space="preserve">   e. GEMS = 2015 Tariff +5%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</si>
</sst>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R-1C09]\ #,##0.00"/>
    <numFmt numFmtId="166" formatCode="_ * #,##0.000_ ;_ * \-#,##0.000_ ;_ * &quot;-&quot;??_ ;_ @_ "/>
  </numFmts>
  <fonts count="27" x14ac:knownFonts="1">
    <font>
      <sz val="10"/>
      <name val="Arial"/>
    </font>
    <font>
      <sz val="10"/>
      <name val="Arial"/>
      <family val="2"/>
    </font>
    <font>
      <b/>
      <sz val="10"/>
      <name val="Arial"/>
      <family val="2"/>
    </font>
    <font>
      <i/>
      <u/>
      <sz val="10"/>
      <name val="Arial"/>
      <family val="2"/>
    </font>
    <font>
      <sz val="10"/>
      <name val="Arial"/>
      <family val="2"/>
    </font>
    <font>
      <b/>
      <sz val="18"/>
      <name val="Calibri"/>
      <family val="2"/>
      <scheme val="minor"/>
    </font>
    <font>
      <sz val="10"/>
      <name val="Calibri"/>
      <family val="2"/>
      <scheme val="minor"/>
    </font>
    <font>
      <b/>
      <sz val="8"/>
      <name val="Calibri"/>
      <family val="2"/>
      <scheme val="minor"/>
    </font>
    <font>
      <b/>
      <u/>
      <sz val="10"/>
      <name val="Calibri"/>
      <family val="2"/>
      <scheme val="minor"/>
    </font>
    <font>
      <b/>
      <sz val="10"/>
      <name val="Calibri"/>
      <family val="2"/>
      <scheme val="minor"/>
    </font>
    <font>
      <b/>
      <i/>
      <u/>
      <sz val="10"/>
      <name val="Calibri"/>
      <family val="2"/>
      <scheme val="minor"/>
    </font>
    <font>
      <i/>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u/>
      <sz val="10"/>
      <color indexed="8"/>
      <name val="Calibri"/>
      <family val="2"/>
      <scheme val="minor"/>
    </font>
    <font>
      <b/>
      <sz val="10"/>
      <color rgb="FF0000FF"/>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u/>
      <sz val="12"/>
      <name val="Calibri"/>
      <family val="2"/>
      <scheme val="minor"/>
    </font>
    <font>
      <b/>
      <sz val="10"/>
      <color theme="5" tint="-0.249977111117893"/>
      <name val="Calibri"/>
      <family val="2"/>
      <scheme val="minor"/>
    </font>
    <font>
      <sz val="10"/>
      <color theme="5" tint="-0.249977111117893"/>
      <name val="Calibri"/>
      <family val="2"/>
      <scheme val="minor"/>
    </font>
    <font>
      <sz val="10"/>
      <color theme="5" tint="-0.249977111117893"/>
      <name val="Arial"/>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98">
    <xf numFmtId="0" fontId="0" fillId="0" borderId="0" xfId="0"/>
    <xf numFmtId="0" fontId="21" fillId="2" borderId="5" xfId="0" applyFont="1" applyFill="1" applyBorder="1" applyProtection="1">
      <protection hidden="1"/>
    </xf>
    <xf numFmtId="0" fontId="5" fillId="3" borderId="2" xfId="0" applyFont="1" applyFill="1" applyBorder="1" applyAlignment="1" applyProtection="1">
      <protection hidden="1"/>
    </xf>
    <xf numFmtId="0" fontId="5" fillId="3" borderId="3" xfId="0" applyFont="1" applyFill="1" applyBorder="1" applyAlignment="1" applyProtection="1">
      <protection hidden="1"/>
    </xf>
    <xf numFmtId="0" fontId="5" fillId="3" borderId="4" xfId="0" applyFont="1" applyFill="1" applyBorder="1" applyAlignment="1" applyProtection="1">
      <protection hidden="1"/>
    </xf>
    <xf numFmtId="0" fontId="6" fillId="2" borderId="0" xfId="0" applyFont="1" applyFill="1" applyBorder="1" applyAlignment="1" applyProtection="1">
      <alignment wrapText="1"/>
      <protection hidden="1"/>
    </xf>
    <xf numFmtId="0" fontId="0" fillId="2" borderId="0" xfId="0" applyFill="1" applyBorder="1" applyAlignment="1" applyProtection="1">
      <alignment wrapText="1"/>
      <protection hidden="1"/>
    </xf>
    <xf numFmtId="0" fontId="0" fillId="2" borderId="0" xfId="0" applyFill="1" applyBorder="1" applyProtection="1">
      <protection hidden="1"/>
    </xf>
    <xf numFmtId="0" fontId="6" fillId="2" borderId="0" xfId="0" applyFont="1" applyFill="1" applyBorder="1" applyProtection="1">
      <protection hidden="1"/>
    </xf>
    <xf numFmtId="0" fontId="7" fillId="2" borderId="0" xfId="0" applyFont="1" applyFill="1" applyBorder="1" applyAlignment="1" applyProtection="1">
      <alignment wrapText="1"/>
      <protection hidden="1"/>
    </xf>
    <xf numFmtId="0" fontId="7" fillId="2" borderId="0" xfId="1" applyNumberFormat="1" applyFont="1" applyFill="1" applyBorder="1" applyAlignment="1" applyProtection="1">
      <alignment wrapText="1"/>
      <protection hidden="1"/>
    </xf>
    <xf numFmtId="164" fontId="6" fillId="2" borderId="0" xfId="1" applyFont="1" applyFill="1" applyBorder="1" applyAlignment="1" applyProtection="1">
      <alignment wrapText="1"/>
      <protection hidden="1"/>
    </xf>
    <xf numFmtId="166" fontId="6" fillId="2" borderId="0" xfId="1" applyNumberFormat="1" applyFont="1" applyFill="1" applyBorder="1" applyAlignment="1" applyProtection="1">
      <alignment wrapText="1"/>
      <protection hidden="1"/>
    </xf>
    <xf numFmtId="0" fontId="23" fillId="3" borderId="2" xfId="0" applyFont="1" applyFill="1" applyBorder="1" applyAlignment="1" applyProtection="1">
      <alignment horizontal="center"/>
      <protection hidden="1"/>
    </xf>
    <xf numFmtId="0" fontId="23" fillId="3" borderId="3" xfId="0" applyFont="1" applyFill="1" applyBorder="1" applyAlignment="1" applyProtection="1">
      <alignment horizontal="center" wrapText="1"/>
      <protection hidden="1"/>
    </xf>
    <xf numFmtId="0" fontId="9" fillId="4" borderId="1" xfId="0" applyFont="1" applyFill="1" applyBorder="1" applyAlignment="1" applyProtection="1">
      <alignment horizontal="center"/>
      <protection hidden="1"/>
    </xf>
    <xf numFmtId="0" fontId="9" fillId="2" borderId="4" xfId="0" applyFont="1" applyFill="1" applyBorder="1" applyAlignment="1" applyProtection="1">
      <alignment horizontal="center" wrapText="1"/>
      <protection hidden="1"/>
    </xf>
    <xf numFmtId="0" fontId="9" fillId="4" borderId="1" xfId="1" applyNumberFormat="1" applyFont="1" applyFill="1" applyBorder="1" applyAlignment="1" applyProtection="1">
      <alignment horizontal="center" wrapText="1"/>
      <protection hidden="1"/>
    </xf>
    <xf numFmtId="164" fontId="9" fillId="4" borderId="1" xfId="1" applyFont="1" applyFill="1" applyBorder="1" applyAlignment="1" applyProtection="1">
      <alignment horizontal="center" wrapText="1"/>
      <protection hidden="1"/>
    </xf>
    <xf numFmtId="166" fontId="9" fillId="4" borderId="1" xfId="1" applyNumberFormat="1" applyFont="1" applyFill="1" applyBorder="1" applyAlignment="1" applyProtection="1">
      <alignment horizontal="center" wrapText="1"/>
      <protection hidden="1"/>
    </xf>
    <xf numFmtId="0" fontId="9" fillId="4" borderId="1" xfId="0" applyFont="1" applyFill="1" applyBorder="1" applyAlignment="1" applyProtection="1">
      <alignment horizontal="center" wrapText="1"/>
      <protection hidden="1"/>
    </xf>
    <xf numFmtId="0" fontId="6" fillId="2" borderId="0" xfId="0" applyFont="1" applyFill="1" applyBorder="1" applyAlignment="1" applyProtection="1">
      <alignment horizontal="center" wrapText="1"/>
      <protection hidden="1"/>
    </xf>
    <xf numFmtId="0" fontId="0" fillId="2" borderId="0" xfId="0" applyFill="1" applyBorder="1" applyAlignment="1" applyProtection="1">
      <alignment horizontal="center" wrapText="1"/>
      <protection hidden="1"/>
    </xf>
    <xf numFmtId="0" fontId="0" fillId="2" borderId="0" xfId="0"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Border="1" applyAlignment="1" applyProtection="1">
      <alignment horizontal="center" wrapText="1"/>
      <protection hidden="1"/>
    </xf>
    <xf numFmtId="0" fontId="9" fillId="5" borderId="1" xfId="1" applyNumberFormat="1" applyFont="1" applyFill="1" applyBorder="1" applyAlignment="1" applyProtection="1">
      <alignment horizontal="center" wrapText="1"/>
      <protection hidden="1"/>
    </xf>
    <xf numFmtId="164" fontId="9" fillId="5" borderId="1" xfId="1" applyFont="1" applyFill="1" applyBorder="1" applyAlignment="1" applyProtection="1">
      <alignment horizontal="center" wrapText="1"/>
      <protection hidden="1"/>
    </xf>
    <xf numFmtId="166" fontId="9" fillId="5" borderId="1" xfId="1" applyNumberFormat="1" applyFont="1" applyFill="1" applyBorder="1" applyAlignment="1" applyProtection="1">
      <alignment wrapText="1"/>
      <protection hidden="1"/>
    </xf>
    <xf numFmtId="166" fontId="9" fillId="5" borderId="1" xfId="1" applyNumberFormat="1" applyFont="1" applyFill="1" applyBorder="1" applyAlignment="1" applyProtection="1">
      <alignment horizontal="center" wrapText="1"/>
      <protection hidden="1"/>
    </xf>
    <xf numFmtId="9" fontId="9" fillId="5" borderId="1" xfId="0" applyNumberFormat="1" applyFont="1" applyFill="1" applyBorder="1" applyAlignment="1" applyProtection="1">
      <alignment horizontal="center" wrapText="1"/>
      <protection hidden="1"/>
    </xf>
    <xf numFmtId="9" fontId="9" fillId="5" borderId="1" xfId="2" applyFont="1" applyFill="1" applyBorder="1" applyAlignment="1" applyProtection="1">
      <alignment horizontal="center" wrapText="1"/>
      <protection hidden="1"/>
    </xf>
    <xf numFmtId="0" fontId="10" fillId="2" borderId="5" xfId="0" applyFont="1" applyFill="1" applyBorder="1" applyAlignment="1" applyProtection="1">
      <alignment horizontal="center"/>
      <protection hidden="1"/>
    </xf>
    <xf numFmtId="0" fontId="10" fillId="2" borderId="0" xfId="0" applyFont="1" applyFill="1" applyBorder="1" applyAlignment="1" applyProtection="1">
      <alignment horizontal="center" wrapText="1"/>
      <protection hidden="1"/>
    </xf>
    <xf numFmtId="0" fontId="10" fillId="4" borderId="1" xfId="1" applyNumberFormat="1" applyFont="1" applyFill="1" applyBorder="1" applyAlignment="1" applyProtection="1">
      <alignment horizontal="center" wrapText="1"/>
      <protection hidden="1"/>
    </xf>
    <xf numFmtId="164" fontId="10" fillId="4" borderId="1" xfId="1" applyFont="1" applyFill="1" applyBorder="1" applyAlignment="1" applyProtection="1">
      <alignment horizontal="center" wrapText="1"/>
      <protection hidden="1"/>
    </xf>
    <xf numFmtId="166" fontId="10" fillId="4" borderId="1" xfId="1" applyNumberFormat="1" applyFont="1" applyFill="1" applyBorder="1" applyAlignment="1" applyProtection="1">
      <alignment horizontal="center" wrapText="1"/>
      <protection hidden="1"/>
    </xf>
    <xf numFmtId="0" fontId="10" fillId="4" borderId="1" xfId="0" applyFont="1" applyFill="1" applyBorder="1" applyAlignment="1" applyProtection="1">
      <alignment horizontal="center" wrapText="1"/>
      <protection hidden="1"/>
    </xf>
    <xf numFmtId="0" fontId="11" fillId="2" borderId="0" xfId="0" applyFont="1" applyFill="1" applyBorder="1" applyAlignment="1" applyProtection="1">
      <alignment wrapText="1"/>
      <protection hidden="1"/>
    </xf>
    <xf numFmtId="0" fontId="3" fillId="2" borderId="0" xfId="0" applyFont="1" applyFill="1" applyBorder="1" applyAlignment="1" applyProtection="1">
      <alignment wrapText="1"/>
      <protection hidden="1"/>
    </xf>
    <xf numFmtId="0" fontId="3" fillId="2" borderId="0" xfId="0" applyFont="1" applyFill="1" applyBorder="1" applyProtection="1">
      <protection hidden="1"/>
    </xf>
    <xf numFmtId="49" fontId="9"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6" fillId="3" borderId="3" xfId="1" applyNumberFormat="1" applyFont="1" applyFill="1" applyBorder="1" applyAlignment="1" applyProtection="1">
      <alignment wrapText="1"/>
      <protection hidden="1"/>
    </xf>
    <xf numFmtId="164" fontId="6" fillId="3" borderId="3" xfId="1" applyFont="1" applyFill="1" applyBorder="1" applyAlignment="1" applyProtection="1">
      <alignment wrapText="1"/>
      <protection hidden="1"/>
    </xf>
    <xf numFmtId="166" fontId="6" fillId="3" borderId="3" xfId="1" applyNumberFormat="1" applyFont="1" applyFill="1" applyBorder="1" applyAlignment="1" applyProtection="1">
      <alignment wrapText="1"/>
      <protection hidden="1"/>
    </xf>
    <xf numFmtId="164" fontId="9" fillId="3" borderId="3" xfId="1" applyFont="1" applyFill="1" applyBorder="1" applyAlignment="1" applyProtection="1">
      <alignment wrapText="1"/>
      <protection hidden="1"/>
    </xf>
    <xf numFmtId="9" fontId="9" fillId="3" borderId="3" xfId="0" applyNumberFormat="1" applyFont="1" applyFill="1" applyBorder="1" applyAlignment="1" applyProtection="1">
      <alignment wrapText="1"/>
      <protection hidden="1"/>
    </xf>
    <xf numFmtId="0" fontId="9" fillId="3" borderId="3" xfId="0" applyFont="1" applyFill="1" applyBorder="1" applyAlignment="1" applyProtection="1">
      <alignment wrapText="1"/>
      <protection hidden="1"/>
    </xf>
    <xf numFmtId="164" fontId="6" fillId="3" borderId="4" xfId="1" applyFont="1" applyFill="1" applyBorder="1" applyAlignment="1" applyProtection="1">
      <alignment wrapText="1"/>
      <protection hidden="1"/>
    </xf>
    <xf numFmtId="0" fontId="9" fillId="2" borderId="8" xfId="0" applyFont="1" applyFill="1" applyBorder="1" applyAlignment="1" applyProtection="1">
      <alignment horizontal="center"/>
      <protection hidden="1"/>
    </xf>
    <xf numFmtId="0" fontId="8" fillId="2" borderId="17" xfId="0" applyFont="1" applyFill="1" applyBorder="1" applyAlignment="1" applyProtection="1">
      <alignment horizontal="left" wrapText="1"/>
      <protection hidden="1"/>
    </xf>
    <xf numFmtId="0" fontId="6" fillId="2" borderId="20" xfId="1" applyNumberFormat="1" applyFont="1" applyFill="1" applyBorder="1" applyAlignment="1" applyProtection="1">
      <alignment wrapText="1"/>
      <protection hidden="1"/>
    </xf>
    <xf numFmtId="164" fontId="6" fillId="2" borderId="20" xfId="1" applyFont="1" applyFill="1" applyBorder="1" applyAlignment="1" applyProtection="1">
      <alignment wrapText="1"/>
      <protection hidden="1"/>
    </xf>
    <xf numFmtId="166" fontId="6" fillId="2" borderId="20" xfId="1" applyNumberFormat="1" applyFont="1" applyFill="1" applyBorder="1" applyAlignment="1" applyProtection="1">
      <alignment wrapText="1"/>
      <protection hidden="1"/>
    </xf>
    <xf numFmtId="164" fontId="9" fillId="2" borderId="20" xfId="1" applyFont="1" applyFill="1" applyBorder="1" applyAlignment="1" applyProtection="1">
      <alignment wrapText="1"/>
      <protection hidden="1"/>
    </xf>
    <xf numFmtId="9" fontId="9" fillId="6" borderId="20" xfId="0" applyNumberFormat="1" applyFont="1" applyFill="1" applyBorder="1" applyAlignment="1" applyProtection="1">
      <alignment wrapText="1"/>
      <protection hidden="1"/>
    </xf>
    <xf numFmtId="0" fontId="9" fillId="6" borderId="20" xfId="0" applyFont="1" applyFill="1" applyBorder="1" applyAlignment="1" applyProtection="1">
      <alignment wrapText="1"/>
      <protection hidden="1"/>
    </xf>
    <xf numFmtId="164" fontId="6" fillId="6" borderId="20" xfId="1" applyFont="1" applyFill="1" applyBorder="1" applyAlignment="1" applyProtection="1">
      <alignment wrapText="1"/>
      <protection hidden="1"/>
    </xf>
    <xf numFmtId="49" fontId="12" fillId="2" borderId="9" xfId="0" applyNumberFormat="1" applyFont="1" applyFill="1" applyBorder="1" applyAlignment="1" applyProtection="1">
      <alignment horizontal="center"/>
      <protection hidden="1"/>
    </xf>
    <xf numFmtId="0" fontId="13" fillId="2" borderId="18" xfId="0" applyFont="1" applyFill="1" applyBorder="1" applyAlignment="1" applyProtection="1">
      <alignment horizontal="left" wrapText="1"/>
      <protection hidden="1"/>
    </xf>
    <xf numFmtId="0" fontId="6" fillId="2" borderId="21" xfId="1" applyNumberFormat="1" applyFont="1" applyFill="1" applyBorder="1" applyAlignment="1" applyProtection="1">
      <alignment wrapText="1"/>
      <protection hidden="1"/>
    </xf>
    <xf numFmtId="164" fontId="6" fillId="2" borderId="21" xfId="1" applyFont="1" applyFill="1" applyBorder="1" applyAlignment="1" applyProtection="1">
      <alignment wrapText="1"/>
      <protection hidden="1"/>
    </xf>
    <xf numFmtId="166" fontId="9" fillId="2" borderId="21" xfId="1" applyNumberFormat="1" applyFont="1" applyFill="1" applyBorder="1" applyAlignment="1" applyProtection="1">
      <alignment wrapText="1"/>
      <protection hidden="1"/>
    </xf>
    <xf numFmtId="164" fontId="9" fillId="2" borderId="21" xfId="1" applyFont="1" applyFill="1" applyBorder="1" applyAlignment="1" applyProtection="1">
      <alignment wrapText="1"/>
      <protection hidden="1"/>
    </xf>
    <xf numFmtId="166" fontId="12" fillId="2" borderId="21" xfId="1" applyNumberFormat="1" applyFont="1" applyFill="1" applyBorder="1" applyAlignment="1" applyProtection="1">
      <alignment wrapText="1"/>
      <protection hidden="1"/>
    </xf>
    <xf numFmtId="165" fontId="9" fillId="6" borderId="21" xfId="0" applyNumberFormat="1" applyFont="1" applyFill="1" applyBorder="1" applyAlignment="1" applyProtection="1">
      <alignment wrapText="1"/>
      <protection hidden="1"/>
    </xf>
    <xf numFmtId="9" fontId="9" fillId="6" borderId="21" xfId="0" applyNumberFormat="1" applyFont="1" applyFill="1" applyBorder="1" applyAlignment="1" applyProtection="1">
      <alignment wrapText="1"/>
      <protection hidden="1"/>
    </xf>
    <xf numFmtId="0" fontId="9" fillId="6" borderId="21" xfId="0" applyFont="1" applyFill="1" applyBorder="1" applyAlignment="1" applyProtection="1">
      <alignment wrapText="1"/>
      <protection hidden="1"/>
    </xf>
    <xf numFmtId="164" fontId="9" fillId="6" borderId="21" xfId="1" applyFont="1" applyFill="1" applyBorder="1" applyAlignment="1" applyProtection="1">
      <alignment wrapText="1"/>
      <protection hidden="1"/>
    </xf>
    <xf numFmtId="0" fontId="9" fillId="2" borderId="9" xfId="0" quotePrefix="1" applyFont="1" applyFill="1" applyBorder="1" applyAlignment="1" applyProtection="1">
      <alignment horizontal="left"/>
      <protection hidden="1"/>
    </xf>
    <xf numFmtId="0" fontId="9" fillId="2" borderId="18" xfId="0" applyFont="1" applyFill="1" applyBorder="1" applyAlignment="1" applyProtection="1">
      <alignment wrapText="1"/>
      <protection hidden="1"/>
    </xf>
    <xf numFmtId="0" fontId="9" fillId="2" borderId="21" xfId="1" applyNumberFormat="1" applyFont="1" applyFill="1" applyBorder="1" applyAlignment="1" applyProtection="1">
      <alignment wrapText="1"/>
      <protection hidden="1"/>
    </xf>
    <xf numFmtId="164" fontId="9" fillId="6" borderId="21" xfId="0" applyNumberFormat="1" applyFont="1" applyFill="1" applyBorder="1" applyAlignment="1" applyProtection="1">
      <alignment wrapText="1"/>
      <protection hidden="1"/>
    </xf>
    <xf numFmtId="0" fontId="4" fillId="2" borderId="0" xfId="0" applyFont="1" applyFill="1" applyBorder="1" applyAlignment="1" applyProtection="1">
      <alignment wrapText="1"/>
      <protection hidden="1"/>
    </xf>
    <xf numFmtId="0" fontId="4" fillId="2" borderId="0" xfId="0" applyFont="1" applyFill="1" applyBorder="1" applyProtection="1">
      <protection hidden="1"/>
    </xf>
    <xf numFmtId="49" fontId="9" fillId="2" borderId="9" xfId="0" applyNumberFormat="1" applyFont="1" applyFill="1" applyBorder="1" applyProtection="1">
      <protection hidden="1"/>
    </xf>
    <xf numFmtId="49" fontId="9" fillId="2" borderId="10" xfId="0" applyNumberFormat="1" applyFont="1" applyFill="1" applyBorder="1" applyProtection="1">
      <protection hidden="1"/>
    </xf>
    <xf numFmtId="0" fontId="14" fillId="2" borderId="19" xfId="0" applyFont="1" applyFill="1" applyBorder="1" applyAlignment="1" applyProtection="1">
      <alignment wrapText="1"/>
      <protection hidden="1"/>
    </xf>
    <xf numFmtId="0" fontId="9" fillId="2" borderId="22" xfId="1" applyNumberFormat="1" applyFont="1" applyFill="1" applyBorder="1" applyAlignment="1" applyProtection="1">
      <alignment wrapText="1"/>
      <protection hidden="1"/>
    </xf>
    <xf numFmtId="164" fontId="9" fillId="2" borderId="22" xfId="1" applyFont="1" applyFill="1" applyBorder="1" applyAlignment="1" applyProtection="1">
      <alignment wrapText="1"/>
      <protection hidden="1"/>
    </xf>
    <xf numFmtId="166" fontId="9" fillId="2" borderId="22" xfId="1" applyNumberFormat="1" applyFont="1" applyFill="1" applyBorder="1" applyAlignment="1" applyProtection="1">
      <alignment wrapText="1"/>
      <protection hidden="1"/>
    </xf>
    <xf numFmtId="164" fontId="9" fillId="6" borderId="22" xfId="0" applyNumberFormat="1" applyFont="1" applyFill="1" applyBorder="1" applyAlignment="1" applyProtection="1">
      <alignment wrapText="1"/>
      <protection hidden="1"/>
    </xf>
    <xf numFmtId="164" fontId="9" fillId="6" borderId="22" xfId="1" applyFont="1" applyFill="1" applyBorder="1" applyAlignment="1" applyProtection="1">
      <alignment wrapText="1"/>
      <protection hidden="1"/>
    </xf>
    <xf numFmtId="49" fontId="9" fillId="2" borderId="8" xfId="0" applyNumberFormat="1" applyFont="1" applyFill="1" applyBorder="1" applyProtection="1">
      <protection hidden="1"/>
    </xf>
    <xf numFmtId="0" fontId="15" fillId="2" borderId="17" xfId="0" applyFont="1" applyFill="1" applyBorder="1" applyAlignment="1" applyProtection="1">
      <alignment wrapText="1"/>
      <protection hidden="1"/>
    </xf>
    <xf numFmtId="0" fontId="9" fillId="2" borderId="20" xfId="1" applyNumberFormat="1" applyFont="1" applyFill="1" applyBorder="1" applyAlignment="1" applyProtection="1">
      <alignment wrapText="1"/>
      <protection hidden="1"/>
    </xf>
    <xf numFmtId="166" fontId="9" fillId="2" borderId="20" xfId="1" applyNumberFormat="1" applyFont="1" applyFill="1" applyBorder="1" applyAlignment="1" applyProtection="1">
      <alignment wrapText="1"/>
      <protection hidden="1"/>
    </xf>
    <xf numFmtId="164" fontId="9" fillId="6" borderId="20" xfId="0" applyNumberFormat="1" applyFont="1" applyFill="1" applyBorder="1" applyAlignment="1" applyProtection="1">
      <alignment wrapText="1"/>
      <protection hidden="1"/>
    </xf>
    <xf numFmtId="164" fontId="9" fillId="6" borderId="20" xfId="1" applyFont="1" applyFill="1" applyBorder="1" applyAlignment="1" applyProtection="1">
      <alignment wrapText="1"/>
      <protection hidden="1"/>
    </xf>
    <xf numFmtId="0" fontId="14" fillId="2" borderId="18" xfId="0" applyFont="1" applyFill="1" applyBorder="1" applyAlignment="1" applyProtection="1">
      <alignment wrapText="1"/>
      <protection hidden="1"/>
    </xf>
    <xf numFmtId="49" fontId="9" fillId="2" borderId="9" xfId="0" applyNumberFormat="1" applyFont="1" applyFill="1" applyBorder="1" applyAlignment="1" applyProtection="1">
      <alignment wrapText="1"/>
      <protection hidden="1"/>
    </xf>
    <xf numFmtId="0" fontId="9" fillId="2" borderId="0" xfId="0" applyFont="1" applyFill="1" applyBorder="1" applyAlignment="1" applyProtection="1">
      <alignment wrapText="1"/>
      <protection hidden="1"/>
    </xf>
    <xf numFmtId="0" fontId="2" fillId="2" borderId="0" xfId="0" applyFont="1" applyFill="1" applyBorder="1" applyAlignment="1" applyProtection="1">
      <alignment wrapText="1"/>
      <protection hidden="1"/>
    </xf>
    <xf numFmtId="0" fontId="2" fillId="2" borderId="0" xfId="0" applyFont="1" applyFill="1" applyBorder="1" applyProtection="1">
      <protection hidden="1"/>
    </xf>
    <xf numFmtId="49" fontId="9" fillId="2" borderId="9" xfId="0" applyNumberFormat="1" applyFont="1" applyFill="1" applyBorder="1" applyAlignment="1" applyProtection="1">
      <alignment horizontal="left"/>
      <protection hidden="1"/>
    </xf>
    <xf numFmtId="0" fontId="9" fillId="2" borderId="9" xfId="0" applyFont="1" applyFill="1" applyBorder="1" applyAlignment="1" applyProtection="1">
      <alignment horizontal="left"/>
      <protection hidden="1"/>
    </xf>
    <xf numFmtId="49" fontId="9" fillId="2" borderId="11" xfId="0" applyNumberFormat="1" applyFont="1" applyFill="1" applyBorder="1" applyAlignment="1" applyProtection="1">
      <alignment wrapText="1"/>
      <protection hidden="1"/>
    </xf>
    <xf numFmtId="0" fontId="9" fillId="2" borderId="23" xfId="0" applyFont="1" applyFill="1" applyBorder="1" applyAlignment="1" applyProtection="1">
      <alignment wrapText="1"/>
      <protection hidden="1"/>
    </xf>
    <xf numFmtId="0" fontId="9" fillId="2" borderId="24" xfId="1" applyNumberFormat="1" applyFont="1" applyFill="1" applyBorder="1" applyAlignment="1" applyProtection="1">
      <alignment wrapText="1"/>
      <protection hidden="1"/>
    </xf>
    <xf numFmtId="164" fontId="9" fillId="2" borderId="24" xfId="1" applyFont="1" applyFill="1" applyBorder="1" applyAlignment="1" applyProtection="1">
      <alignment wrapText="1"/>
      <protection hidden="1"/>
    </xf>
    <xf numFmtId="49" fontId="16" fillId="2" borderId="11" xfId="0" applyNumberFormat="1" applyFont="1" applyFill="1" applyBorder="1" applyAlignment="1" applyProtection="1">
      <alignment wrapText="1"/>
      <protection hidden="1"/>
    </xf>
    <xf numFmtId="164" fontId="16" fillId="2" borderId="21" xfId="1" applyFont="1" applyFill="1" applyBorder="1" applyAlignment="1" applyProtection="1">
      <alignment wrapText="1"/>
      <protection hidden="1"/>
    </xf>
    <xf numFmtId="166" fontId="16" fillId="2" borderId="21" xfId="1" applyNumberFormat="1" applyFont="1" applyFill="1" applyBorder="1" applyAlignment="1" applyProtection="1">
      <alignment wrapText="1"/>
      <protection hidden="1"/>
    </xf>
    <xf numFmtId="0" fontId="6" fillId="2" borderId="10" xfId="0" applyFont="1" applyFill="1" applyBorder="1" applyProtection="1">
      <protection hidden="1"/>
    </xf>
    <xf numFmtId="0" fontId="6" fillId="2" borderId="19" xfId="0" applyFont="1" applyFill="1" applyBorder="1" applyAlignment="1" applyProtection="1">
      <alignment wrapText="1"/>
      <protection hidden="1"/>
    </xf>
    <xf numFmtId="0" fontId="6" fillId="2" borderId="22" xfId="1" applyNumberFormat="1" applyFont="1" applyFill="1" applyBorder="1" applyAlignment="1" applyProtection="1">
      <alignment wrapText="1"/>
      <protection hidden="1"/>
    </xf>
    <xf numFmtId="0" fontId="6" fillId="6" borderId="22" xfId="0" applyFont="1" applyFill="1" applyBorder="1" applyAlignment="1" applyProtection="1">
      <alignment wrapText="1"/>
      <protection hidden="1"/>
    </xf>
    <xf numFmtId="0" fontId="6" fillId="3" borderId="2" xfId="0" applyFont="1" applyFill="1" applyBorder="1" applyProtection="1">
      <protection hidden="1"/>
    </xf>
    <xf numFmtId="0" fontId="15" fillId="3" borderId="3" xfId="0" applyFont="1" applyFill="1" applyBorder="1" applyAlignment="1" applyProtection="1">
      <alignment wrapText="1"/>
      <protection hidden="1"/>
    </xf>
    <xf numFmtId="0" fontId="6" fillId="3" borderId="3" xfId="0" applyFont="1" applyFill="1" applyBorder="1" applyAlignment="1" applyProtection="1">
      <alignment wrapText="1"/>
      <protection hidden="1"/>
    </xf>
    <xf numFmtId="0" fontId="6" fillId="3" borderId="4" xfId="0" applyFont="1" applyFill="1" applyBorder="1" applyAlignment="1" applyProtection="1">
      <alignment wrapText="1"/>
      <protection hidden="1"/>
    </xf>
    <xf numFmtId="0" fontId="9" fillId="2" borderId="8" xfId="0" applyFont="1" applyFill="1" applyBorder="1" applyProtection="1">
      <protection hidden="1"/>
    </xf>
    <xf numFmtId="0" fontId="9" fillId="2" borderId="17" xfId="0" applyFont="1" applyFill="1" applyBorder="1" applyAlignment="1" applyProtection="1">
      <alignment wrapText="1"/>
      <protection hidden="1"/>
    </xf>
    <xf numFmtId="0" fontId="9" fillId="2" borderId="18" xfId="0" applyFont="1" applyFill="1" applyBorder="1" applyAlignment="1" applyProtection="1">
      <alignment wrapText="1" shrinkToFit="1"/>
      <protection hidden="1"/>
    </xf>
    <xf numFmtId="49" fontId="17" fillId="2" borderId="9" xfId="0" applyNumberFormat="1" applyFont="1" applyFill="1" applyBorder="1" applyAlignment="1" applyProtection="1">
      <alignment wrapText="1"/>
      <protection hidden="1"/>
    </xf>
    <xf numFmtId="0" fontId="17" fillId="2" borderId="9" xfId="0" applyFont="1" applyFill="1" applyBorder="1" applyAlignment="1" applyProtection="1">
      <alignment horizontal="left"/>
      <protection hidden="1"/>
    </xf>
    <xf numFmtId="0" fontId="16" fillId="2" borderId="9" xfId="0" applyFont="1" applyFill="1" applyBorder="1" applyAlignment="1" applyProtection="1">
      <alignment horizontal="left"/>
      <protection hidden="1"/>
    </xf>
    <xf numFmtId="49" fontId="16" fillId="2" borderId="9" xfId="0" applyNumberFormat="1" applyFont="1" applyFill="1" applyBorder="1" applyAlignment="1" applyProtection="1">
      <alignment wrapText="1"/>
      <protection hidden="1"/>
    </xf>
    <xf numFmtId="0" fontId="16" fillId="2" borderId="11" xfId="0" applyFont="1" applyFill="1" applyBorder="1" applyAlignment="1" applyProtection="1">
      <alignment horizontal="left"/>
      <protection hidden="1"/>
    </xf>
    <xf numFmtId="0" fontId="13" fillId="2" borderId="11" xfId="0" applyFont="1" applyFill="1" applyBorder="1" applyProtection="1">
      <protection hidden="1"/>
    </xf>
    <xf numFmtId="0" fontId="6" fillId="2" borderId="23" xfId="0" applyFont="1" applyFill="1" applyBorder="1" applyAlignment="1" applyProtection="1">
      <alignment wrapText="1"/>
      <protection hidden="1"/>
    </xf>
    <xf numFmtId="0" fontId="6" fillId="2" borderId="22" xfId="0" applyFont="1" applyFill="1" applyBorder="1" applyAlignment="1" applyProtection="1">
      <alignment wrapText="1"/>
      <protection hidden="1"/>
    </xf>
    <xf numFmtId="164" fontId="6" fillId="2" borderId="22" xfId="1" applyFont="1" applyFill="1" applyBorder="1" applyAlignment="1" applyProtection="1">
      <alignment wrapText="1"/>
      <protection hidden="1"/>
    </xf>
    <xf numFmtId="166" fontId="6" fillId="2" borderId="22" xfId="1" applyNumberFormat="1" applyFont="1" applyFill="1" applyBorder="1" applyAlignment="1" applyProtection="1">
      <alignment wrapText="1"/>
      <protection hidden="1"/>
    </xf>
    <xf numFmtId="164" fontId="6" fillId="6" borderId="22" xfId="1" applyFont="1" applyFill="1" applyBorder="1" applyAlignment="1" applyProtection="1">
      <alignment wrapText="1"/>
      <protection hidden="1"/>
    </xf>
    <xf numFmtId="0" fontId="18" fillId="2" borderId="14" xfId="0" applyFont="1" applyFill="1" applyBorder="1" applyProtection="1">
      <protection hidden="1"/>
    </xf>
    <xf numFmtId="0" fontId="6" fillId="2" borderId="12" xfId="0" applyFont="1" applyFill="1" applyBorder="1" applyAlignment="1" applyProtection="1">
      <alignment wrapText="1"/>
      <protection hidden="1"/>
    </xf>
    <xf numFmtId="0" fontId="6" fillId="2" borderId="12" xfId="1" applyNumberFormat="1" applyFont="1" applyFill="1" applyBorder="1" applyAlignment="1" applyProtection="1">
      <alignment wrapText="1"/>
      <protection hidden="1"/>
    </xf>
    <xf numFmtId="164" fontId="6" fillId="2" borderId="12" xfId="1" applyFont="1" applyFill="1" applyBorder="1" applyAlignment="1" applyProtection="1">
      <alignment wrapText="1"/>
      <protection hidden="1"/>
    </xf>
    <xf numFmtId="166" fontId="6" fillId="2" borderId="12" xfId="1" applyNumberFormat="1" applyFont="1" applyFill="1" applyBorder="1" applyAlignment="1" applyProtection="1">
      <alignment wrapText="1"/>
      <protection hidden="1"/>
    </xf>
    <xf numFmtId="164" fontId="6" fillId="2" borderId="12" xfId="1" applyNumberFormat="1" applyFont="1" applyFill="1" applyBorder="1" applyAlignment="1" applyProtection="1">
      <alignment wrapText="1"/>
      <protection hidden="1"/>
    </xf>
    <xf numFmtId="166" fontId="6" fillId="2" borderId="13" xfId="1" applyNumberFormat="1" applyFont="1" applyFill="1" applyBorder="1" applyAlignment="1" applyProtection="1">
      <alignment wrapText="1"/>
      <protection hidden="1"/>
    </xf>
    <xf numFmtId="0" fontId="6" fillId="2" borderId="5" xfId="0" applyFont="1" applyFill="1" applyBorder="1" applyProtection="1">
      <protection hidden="1"/>
    </xf>
    <xf numFmtId="164" fontId="6" fillId="2" borderId="0" xfId="1" applyNumberFormat="1" applyFont="1" applyFill="1" applyBorder="1" applyAlignment="1" applyProtection="1">
      <alignment wrapText="1"/>
      <protection hidden="1"/>
    </xf>
    <xf numFmtId="166" fontId="6" fillId="2" borderId="7" xfId="1" applyNumberFormat="1" applyFont="1" applyFill="1" applyBorder="1" applyAlignment="1" applyProtection="1">
      <alignment wrapText="1"/>
      <protection hidden="1"/>
    </xf>
    <xf numFmtId="0" fontId="19" fillId="2" borderId="0" xfId="0" applyFont="1" applyFill="1" applyBorder="1" applyAlignment="1" applyProtection="1">
      <alignment horizontal="left" wrapText="1"/>
      <protection hidden="1"/>
    </xf>
    <xf numFmtId="0" fontId="22" fillId="2" borderId="0" xfId="0" applyFont="1" applyFill="1" applyBorder="1" applyAlignment="1" applyProtection="1">
      <alignment wrapText="1"/>
      <protection hidden="1"/>
    </xf>
    <xf numFmtId="0" fontId="20" fillId="2" borderId="0" xfId="0" applyFont="1" applyFill="1" applyBorder="1" applyProtection="1">
      <protection hidden="1"/>
    </xf>
    <xf numFmtId="0" fontId="19" fillId="2" borderId="5" xfId="0" applyFont="1" applyFill="1" applyBorder="1" applyProtection="1">
      <protection hidden="1"/>
    </xf>
    <xf numFmtId="0" fontId="20" fillId="2" borderId="0" xfId="0"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166" fontId="20" fillId="2" borderId="0" xfId="1" applyNumberFormat="1" applyFont="1" applyFill="1" applyBorder="1" applyAlignment="1" applyProtection="1">
      <alignment wrapText="1"/>
      <protection hidden="1"/>
    </xf>
    <xf numFmtId="164" fontId="20" fillId="2" borderId="0" xfId="1" applyNumberFormat="1" applyFont="1" applyFill="1" applyBorder="1" applyAlignment="1" applyProtection="1">
      <alignment wrapText="1"/>
      <protection hidden="1"/>
    </xf>
    <xf numFmtId="166" fontId="20" fillId="2" borderId="7" xfId="1" applyNumberFormat="1" applyFont="1" applyFill="1" applyBorder="1" applyAlignment="1" applyProtection="1">
      <alignment wrapText="1"/>
      <protection hidden="1"/>
    </xf>
    <xf numFmtId="0" fontId="19" fillId="2" borderId="15" xfId="0" applyFont="1" applyFill="1" applyBorder="1" applyProtection="1">
      <protection hidden="1"/>
    </xf>
    <xf numFmtId="0" fontId="20" fillId="2" borderId="6" xfId="0" applyFont="1" applyFill="1" applyBorder="1" applyAlignment="1" applyProtection="1">
      <alignment wrapText="1"/>
      <protection hidden="1"/>
    </xf>
    <xf numFmtId="164" fontId="20" fillId="2" borderId="6" xfId="1" applyFont="1" applyFill="1" applyBorder="1" applyAlignment="1" applyProtection="1">
      <alignment wrapText="1"/>
      <protection hidden="1"/>
    </xf>
    <xf numFmtId="166" fontId="20" fillId="2" borderId="6" xfId="1" applyNumberFormat="1" applyFont="1" applyFill="1" applyBorder="1" applyAlignment="1" applyProtection="1">
      <alignment wrapText="1"/>
      <protection hidden="1"/>
    </xf>
    <xf numFmtId="164" fontId="20" fillId="2" borderId="6" xfId="1" applyNumberFormat="1" applyFont="1" applyFill="1" applyBorder="1" applyAlignment="1" applyProtection="1">
      <alignment wrapText="1"/>
      <protection hidden="1"/>
    </xf>
    <xf numFmtId="166" fontId="20" fillId="2" borderId="16" xfId="1" applyNumberFormat="1" applyFont="1" applyFill="1" applyBorder="1" applyAlignment="1" applyProtection="1">
      <alignment wrapText="1"/>
      <protection hidden="1"/>
    </xf>
    <xf numFmtId="0" fontId="10" fillId="4" borderId="14" xfId="0" applyFont="1" applyFill="1" applyBorder="1" applyProtection="1">
      <protection hidden="1"/>
    </xf>
    <xf numFmtId="0" fontId="6" fillId="4" borderId="12" xfId="0" applyFont="1" applyFill="1" applyBorder="1" applyAlignment="1" applyProtection="1">
      <alignment wrapText="1"/>
      <protection hidden="1"/>
    </xf>
    <xf numFmtId="0" fontId="6" fillId="4" borderId="12" xfId="1" applyNumberFormat="1" applyFont="1" applyFill="1" applyBorder="1" applyAlignment="1" applyProtection="1">
      <alignment wrapText="1"/>
      <protection hidden="1"/>
    </xf>
    <xf numFmtId="164" fontId="6" fillId="4" borderId="12" xfId="1" applyFont="1" applyFill="1" applyBorder="1" applyAlignment="1" applyProtection="1">
      <alignment wrapText="1"/>
      <protection hidden="1"/>
    </xf>
    <xf numFmtId="166" fontId="6" fillId="4" borderId="12" xfId="1" applyNumberFormat="1" applyFont="1" applyFill="1" applyBorder="1" applyAlignment="1" applyProtection="1">
      <alignment wrapText="1"/>
      <protection hidden="1"/>
    </xf>
    <xf numFmtId="164" fontId="6" fillId="4" borderId="12" xfId="1" applyNumberFormat="1" applyFont="1" applyFill="1" applyBorder="1" applyAlignment="1" applyProtection="1">
      <alignment wrapText="1"/>
      <protection hidden="1"/>
    </xf>
    <xf numFmtId="166" fontId="6" fillId="4" borderId="13" xfId="1" applyNumberFormat="1" applyFont="1" applyFill="1" applyBorder="1" applyAlignment="1" applyProtection="1">
      <alignment wrapText="1"/>
      <protection hidden="1"/>
    </xf>
    <xf numFmtId="0" fontId="22" fillId="4" borderId="5" xfId="0" applyFont="1" applyFill="1" applyBorder="1" applyAlignment="1" applyProtection="1">
      <protection hidden="1"/>
    </xf>
    <xf numFmtId="0" fontId="22" fillId="4" borderId="0" xfId="0" applyFont="1" applyFill="1" applyBorder="1" applyAlignment="1" applyProtection="1">
      <alignment wrapText="1"/>
      <protection hidden="1"/>
    </xf>
    <xf numFmtId="164" fontId="22" fillId="4" borderId="0" xfId="0" applyNumberFormat="1" applyFont="1" applyFill="1" applyBorder="1" applyAlignment="1" applyProtection="1">
      <alignment wrapText="1"/>
      <protection hidden="1"/>
    </xf>
    <xf numFmtId="0" fontId="22" fillId="4" borderId="7" xfId="0" applyFont="1" applyFill="1" applyBorder="1" applyAlignment="1" applyProtection="1">
      <alignment wrapText="1"/>
      <protection hidden="1"/>
    </xf>
    <xf numFmtId="0" fontId="6" fillId="4" borderId="15" xfId="0" applyFont="1" applyFill="1" applyBorder="1" applyProtection="1">
      <protection hidden="1"/>
    </xf>
    <xf numFmtId="0" fontId="6" fillId="4" borderId="6" xfId="0" applyFont="1" applyFill="1" applyBorder="1" applyAlignment="1" applyProtection="1">
      <alignment wrapText="1"/>
      <protection hidden="1"/>
    </xf>
    <xf numFmtId="0" fontId="6" fillId="4" borderId="6" xfId="1" applyNumberFormat="1" applyFont="1" applyFill="1" applyBorder="1" applyAlignment="1" applyProtection="1">
      <alignment wrapText="1"/>
      <protection hidden="1"/>
    </xf>
    <xf numFmtId="164" fontId="6" fillId="4" borderId="6" xfId="1" applyFont="1" applyFill="1" applyBorder="1" applyAlignment="1" applyProtection="1">
      <alignment wrapText="1"/>
      <protection hidden="1"/>
    </xf>
    <xf numFmtId="166" fontId="6" fillId="4" borderId="6" xfId="1" applyNumberFormat="1" applyFont="1" applyFill="1" applyBorder="1" applyAlignment="1" applyProtection="1">
      <alignment wrapText="1"/>
      <protection hidden="1"/>
    </xf>
    <xf numFmtId="164" fontId="6" fillId="4" borderId="6" xfId="1" applyNumberFormat="1" applyFont="1" applyFill="1" applyBorder="1" applyAlignment="1" applyProtection="1">
      <alignment wrapText="1"/>
      <protection hidden="1"/>
    </xf>
    <xf numFmtId="166" fontId="6" fillId="4" borderId="16" xfId="1" applyNumberFormat="1" applyFont="1" applyFill="1" applyBorder="1" applyAlignment="1" applyProtection="1">
      <alignment wrapText="1"/>
      <protection hidden="1"/>
    </xf>
    <xf numFmtId="49" fontId="6" fillId="2" borderId="0" xfId="0" applyNumberFormat="1" applyFont="1" applyFill="1" applyBorder="1" applyProtection="1">
      <protection hidden="1"/>
    </xf>
    <xf numFmtId="0" fontId="6" fillId="2" borderId="0" xfId="0" applyFont="1" applyFill="1" applyBorder="1" applyAlignment="1" applyProtection="1">
      <alignment horizontal="left" wrapText="1"/>
      <protection hidden="1"/>
    </xf>
    <xf numFmtId="164" fontId="9" fillId="2" borderId="0" xfId="1" applyFont="1" applyFill="1" applyBorder="1" applyAlignment="1" applyProtection="1">
      <alignment wrapText="1"/>
      <protection hidden="1"/>
    </xf>
    <xf numFmtId="166" fontId="9" fillId="2" borderId="0" xfId="1" applyNumberFormat="1" applyFont="1" applyFill="1" applyBorder="1" applyAlignment="1" applyProtection="1">
      <alignment wrapText="1"/>
      <protection hidden="1"/>
    </xf>
    <xf numFmtId="0" fontId="6" fillId="2" borderId="0" xfId="1" applyNumberFormat="1" applyFont="1" applyFill="1" applyBorder="1" applyAlignment="1" applyProtection="1">
      <alignment wrapText="1"/>
      <protection hidden="1"/>
    </xf>
    <xf numFmtId="166" fontId="9" fillId="6" borderId="22" xfId="1" applyNumberFormat="1" applyFont="1" applyFill="1" applyBorder="1" applyAlignment="1" applyProtection="1">
      <alignment wrapText="1"/>
      <protection hidden="1"/>
    </xf>
    <xf numFmtId="0" fontId="23" fillId="3" borderId="2" xfId="0" applyFont="1" applyFill="1" applyBorder="1" applyAlignment="1" applyProtection="1">
      <protection hidden="1"/>
    </xf>
    <xf numFmtId="0" fontId="23" fillId="3" borderId="3" xfId="0" applyFont="1" applyFill="1" applyBorder="1" applyAlignment="1" applyProtection="1">
      <protection hidden="1"/>
    </xf>
    <xf numFmtId="0" fontId="23" fillId="3" borderId="4" xfId="0" applyFont="1" applyFill="1" applyBorder="1" applyAlignment="1" applyProtection="1">
      <protection hidden="1"/>
    </xf>
    <xf numFmtId="166" fontId="9" fillId="0" borderId="21" xfId="1" applyNumberFormat="1" applyFont="1" applyFill="1" applyBorder="1" applyAlignment="1" applyProtection="1">
      <alignment wrapText="1"/>
      <protection hidden="1"/>
    </xf>
    <xf numFmtId="164" fontId="9" fillId="0" borderId="21" xfId="1" applyFont="1" applyFill="1" applyBorder="1" applyAlignment="1" applyProtection="1">
      <alignment wrapText="1"/>
      <protection hidden="1"/>
    </xf>
    <xf numFmtId="49" fontId="24" fillId="2" borderId="9" xfId="0" applyNumberFormat="1" applyFont="1" applyFill="1" applyBorder="1" applyProtection="1">
      <protection hidden="1"/>
    </xf>
    <xf numFmtId="0" fontId="24" fillId="2" borderId="18" xfId="0" applyFont="1" applyFill="1" applyBorder="1" applyAlignment="1" applyProtection="1">
      <alignment wrapText="1"/>
      <protection hidden="1"/>
    </xf>
    <xf numFmtId="0" fontId="24" fillId="2" borderId="21" xfId="1" applyNumberFormat="1" applyFont="1" applyFill="1" applyBorder="1" applyAlignment="1" applyProtection="1">
      <alignment wrapText="1"/>
      <protection hidden="1"/>
    </xf>
    <xf numFmtId="164" fontId="24" fillId="2" borderId="21" xfId="1" applyFont="1" applyFill="1" applyBorder="1" applyAlignment="1" applyProtection="1">
      <alignment wrapText="1"/>
      <protection hidden="1"/>
    </xf>
    <xf numFmtId="166" fontId="24" fillId="2" borderId="21" xfId="1" applyNumberFormat="1" applyFont="1" applyFill="1" applyBorder="1" applyAlignment="1" applyProtection="1">
      <alignment wrapText="1"/>
      <protection hidden="1"/>
    </xf>
    <xf numFmtId="164" fontId="24" fillId="0" borderId="21" xfId="1" applyFont="1" applyFill="1" applyBorder="1" applyAlignment="1" applyProtection="1">
      <alignment wrapText="1"/>
      <protection hidden="1"/>
    </xf>
    <xf numFmtId="164" fontId="24" fillId="6" borderId="21" xfId="0" applyNumberFormat="1" applyFont="1" applyFill="1" applyBorder="1" applyAlignment="1" applyProtection="1">
      <alignment wrapText="1"/>
      <protection hidden="1"/>
    </xf>
    <xf numFmtId="164" fontId="24" fillId="6" borderId="21" xfId="1" applyFont="1" applyFill="1" applyBorder="1" applyAlignment="1" applyProtection="1">
      <alignment wrapText="1"/>
      <protection hidden="1"/>
    </xf>
    <xf numFmtId="0" fontId="25" fillId="2" borderId="0" xfId="0" applyFont="1" applyFill="1" applyBorder="1" applyAlignment="1" applyProtection="1">
      <alignment wrapText="1"/>
      <protection hidden="1"/>
    </xf>
    <xf numFmtId="0" fontId="26" fillId="2" borderId="0" xfId="0" applyFont="1" applyFill="1" applyBorder="1" applyAlignment="1" applyProtection="1">
      <alignment wrapText="1"/>
      <protection hidden="1"/>
    </xf>
    <xf numFmtId="0" fontId="26" fillId="2" borderId="0" xfId="0" applyFont="1" applyFill="1" applyBorder="1" applyProtection="1">
      <protection hidden="1"/>
    </xf>
    <xf numFmtId="166" fontId="24" fillId="0" borderId="21" xfId="1" applyNumberFormat="1" applyFont="1" applyFill="1" applyBorder="1" applyAlignment="1" applyProtection="1">
      <alignment wrapText="1"/>
      <protection hidden="1"/>
    </xf>
    <xf numFmtId="0" fontId="23" fillId="3" borderId="2" xfId="0" applyFont="1" applyFill="1" applyBorder="1" applyAlignment="1" applyProtection="1">
      <alignment horizontal="center" wrapText="1"/>
      <protection hidden="1"/>
    </xf>
    <xf numFmtId="0" fontId="23" fillId="3" borderId="3" xfId="0" applyFont="1" applyFill="1" applyBorder="1" applyAlignment="1" applyProtection="1">
      <alignment horizontal="center" wrapText="1"/>
      <protection hidden="1"/>
    </xf>
    <xf numFmtId="0" fontId="23" fillId="3" borderId="4" xfId="0" applyFont="1" applyFill="1" applyBorder="1" applyAlignment="1" applyProtection="1">
      <alignment horizontal="center" wrapText="1"/>
      <protection hidden="1"/>
    </xf>
    <xf numFmtId="0" fontId="19" fillId="2" borderId="5" xfId="0" applyFont="1" applyFill="1" applyBorder="1" applyAlignment="1" applyProtection="1">
      <alignment horizontal="left" wrapText="1"/>
      <protection hidden="1"/>
    </xf>
    <xf numFmtId="0" fontId="19" fillId="2" borderId="0" xfId="0" applyFont="1" applyFill="1" applyBorder="1" applyAlignment="1" applyProtection="1">
      <alignment horizontal="left" wrapText="1"/>
      <protection hidden="1"/>
    </xf>
    <xf numFmtId="0" fontId="23" fillId="3" borderId="1" xfId="0" applyFont="1" applyFill="1" applyBorder="1" applyAlignment="1" applyProtection="1">
      <alignment horizontal="center"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592683</xdr:colOff>
      <xdr:row>4</xdr:row>
      <xdr:rowOff>50796</xdr:rowOff>
    </xdr:from>
    <xdr:to>
      <xdr:col>1</xdr:col>
      <xdr:colOff>4318016</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2283" y="702729"/>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61"/>
  <sheetViews>
    <sheetView tabSelected="1" zoomScale="90" zoomScaleNormal="90" zoomScaleSheetLayoutView="40" workbookViewId="0">
      <pane xSplit="2" ySplit="7" topLeftCell="C8" activePane="bottomRight" state="frozen"/>
      <selection pane="topRight" activeCell="C1" sqref="C1"/>
      <selection pane="bottomLeft" activeCell="A7" sqref="A7"/>
      <selection pane="bottomRight" activeCell="C1" sqref="C1"/>
    </sheetView>
  </sheetViews>
  <sheetFormatPr defaultColWidth="9.140625" defaultRowHeight="12.75" x14ac:dyDescent="0.2"/>
  <cols>
    <col min="1" max="1" width="8.85546875" style="8" bestFit="1" customWidth="1"/>
    <col min="2" max="2" width="67.7109375" style="5" customWidth="1"/>
    <col min="3" max="3" width="11.7109375" style="173" bestFit="1" customWidth="1"/>
    <col min="4" max="4" width="10.140625" style="11" bestFit="1" customWidth="1"/>
    <col min="5" max="5" width="10.140625" style="12" bestFit="1" customWidth="1"/>
    <col min="6" max="7" width="10.140625" style="12" customWidth="1"/>
    <col min="8" max="8" width="10" style="11" bestFit="1" customWidth="1"/>
    <col min="9" max="9" width="7.7109375" style="12" bestFit="1" customWidth="1"/>
    <col min="10" max="10" width="10" style="11" bestFit="1" customWidth="1"/>
    <col min="11" max="11" width="10.28515625" style="11" bestFit="1" customWidth="1"/>
    <col min="12" max="12" width="11.42578125" style="11" customWidth="1"/>
    <col min="13" max="13" width="10.5703125" style="12" customWidth="1"/>
    <col min="14" max="15" width="9.7109375" style="12" customWidth="1"/>
    <col min="16" max="16" width="11.28515625" style="12" bestFit="1" customWidth="1"/>
    <col min="17" max="17" width="11.7109375" style="12" bestFit="1" customWidth="1"/>
    <col min="18" max="18" width="11.7109375" style="12" customWidth="1"/>
    <col min="19" max="19" width="15" style="12" customWidth="1"/>
    <col min="20" max="20" width="14" style="12" customWidth="1"/>
    <col min="21" max="22" width="11.7109375" style="12" customWidth="1"/>
    <col min="23" max="27" width="9.28515625" style="5" bestFit="1" customWidth="1"/>
    <col min="28" max="28" width="9.28515625" style="11" bestFit="1" customWidth="1"/>
    <col min="29" max="29" width="9.28515625" style="11" customWidth="1"/>
    <col min="30" max="30" width="9.85546875" style="11" bestFit="1" customWidth="1"/>
    <col min="31" max="40" width="9.140625" style="5"/>
    <col min="41" max="50" width="9.140625" style="6"/>
    <col min="51" max="16384" width="9.140625" style="7"/>
  </cols>
  <sheetData>
    <row r="1" spans="1:50" ht="23.25" x14ac:dyDescent="0.35">
      <c r="A1" s="2" t="s">
        <v>186</v>
      </c>
      <c r="B1" s="3"/>
      <c r="C1" s="3"/>
      <c r="D1" s="3"/>
      <c r="E1" s="3"/>
      <c r="F1" s="3"/>
      <c r="G1" s="3"/>
      <c r="H1" s="3"/>
      <c r="I1" s="3"/>
      <c r="J1" s="3"/>
      <c r="K1" s="3"/>
      <c r="L1" s="3"/>
      <c r="M1" s="3"/>
      <c r="N1" s="3"/>
      <c r="O1" s="3"/>
      <c r="P1" s="3"/>
      <c r="Q1" s="3"/>
      <c r="R1" s="3"/>
      <c r="S1" s="3"/>
      <c r="T1" s="3"/>
      <c r="U1" s="3"/>
      <c r="V1" s="3"/>
      <c r="W1" s="3"/>
      <c r="X1" s="3"/>
      <c r="Y1" s="3"/>
      <c r="Z1" s="3"/>
      <c r="AA1" s="3"/>
      <c r="AB1" s="3"/>
      <c r="AC1" s="3"/>
      <c r="AD1" s="4"/>
    </row>
    <row r="2" spans="1:50" x14ac:dyDescent="0.2">
      <c r="B2" s="9"/>
      <c r="C2" s="10"/>
    </row>
    <row r="3" spans="1:50" ht="15.75" x14ac:dyDescent="0.25">
      <c r="A3" s="175" t="s">
        <v>170</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7"/>
    </row>
    <row r="4" spans="1:50" s="8" customFormat="1" ht="15.75" customHeight="1" x14ac:dyDescent="0.25">
      <c r="A4" s="13"/>
      <c r="B4" s="14"/>
      <c r="C4" s="14"/>
      <c r="D4" s="192" t="s">
        <v>178</v>
      </c>
      <c r="E4" s="193"/>
      <c r="F4" s="193"/>
      <c r="G4" s="193"/>
      <c r="H4" s="193"/>
      <c r="I4" s="193"/>
      <c r="J4" s="193"/>
      <c r="K4" s="193"/>
      <c r="L4" s="193"/>
      <c r="M4" s="193"/>
      <c r="N4" s="193"/>
      <c r="O4" s="193"/>
      <c r="P4" s="193"/>
      <c r="Q4" s="194"/>
      <c r="R4" s="197" t="s">
        <v>179</v>
      </c>
      <c r="S4" s="197"/>
      <c r="T4" s="197"/>
      <c r="U4" s="197"/>
      <c r="V4" s="197"/>
      <c r="W4" s="197"/>
      <c r="X4" s="197"/>
      <c r="Y4" s="197"/>
      <c r="Z4" s="197"/>
      <c r="AA4" s="197"/>
      <c r="AB4" s="197"/>
      <c r="AC4" s="197"/>
      <c r="AD4" s="197"/>
      <c r="AE4" s="5"/>
      <c r="AF4" s="5"/>
      <c r="AG4" s="5"/>
      <c r="AH4" s="5"/>
      <c r="AI4" s="5"/>
      <c r="AJ4" s="5"/>
      <c r="AK4" s="5"/>
      <c r="AL4" s="5"/>
      <c r="AM4" s="5"/>
      <c r="AN4" s="5"/>
      <c r="AO4" s="5"/>
      <c r="AP4" s="5"/>
      <c r="AQ4" s="5"/>
      <c r="AR4" s="5"/>
      <c r="AS4" s="5"/>
      <c r="AT4" s="5"/>
      <c r="AU4" s="5"/>
      <c r="AV4" s="5"/>
      <c r="AW4" s="5"/>
      <c r="AX4" s="5"/>
    </row>
    <row r="5" spans="1:50" s="23" customFormat="1" ht="84" customHeight="1" x14ac:dyDescent="0.2">
      <c r="A5" s="15" t="s">
        <v>0</v>
      </c>
      <c r="B5" s="16" t="s">
        <v>1</v>
      </c>
      <c r="C5" s="17" t="s">
        <v>2</v>
      </c>
      <c r="D5" s="18" t="s">
        <v>207</v>
      </c>
      <c r="E5" s="19" t="s">
        <v>152</v>
      </c>
      <c r="F5" s="19" t="s">
        <v>208</v>
      </c>
      <c r="G5" s="19" t="s">
        <v>187</v>
      </c>
      <c r="H5" s="18" t="s">
        <v>209</v>
      </c>
      <c r="I5" s="19" t="s">
        <v>153</v>
      </c>
      <c r="J5" s="18" t="s">
        <v>210</v>
      </c>
      <c r="K5" s="18" t="s">
        <v>166</v>
      </c>
      <c r="L5" s="18" t="s">
        <v>211</v>
      </c>
      <c r="M5" s="19" t="s">
        <v>195</v>
      </c>
      <c r="N5" s="19" t="s">
        <v>212</v>
      </c>
      <c r="O5" s="19" t="s">
        <v>185</v>
      </c>
      <c r="P5" s="18" t="s">
        <v>213</v>
      </c>
      <c r="Q5" s="19" t="s">
        <v>169</v>
      </c>
      <c r="R5" s="19" t="s">
        <v>188</v>
      </c>
      <c r="S5" s="19" t="s">
        <v>189</v>
      </c>
      <c r="T5" s="19" t="s">
        <v>190</v>
      </c>
      <c r="U5" s="19" t="s">
        <v>192</v>
      </c>
      <c r="V5" s="19" t="s">
        <v>191</v>
      </c>
      <c r="W5" s="20" t="s">
        <v>193</v>
      </c>
      <c r="X5" s="20" t="s">
        <v>194</v>
      </c>
      <c r="Y5" s="20" t="s">
        <v>154</v>
      </c>
      <c r="Z5" s="20" t="s">
        <v>155</v>
      </c>
      <c r="AA5" s="20" t="s">
        <v>156</v>
      </c>
      <c r="AB5" s="18" t="s">
        <v>168</v>
      </c>
      <c r="AC5" s="18" t="s">
        <v>168</v>
      </c>
      <c r="AD5" s="18" t="s">
        <v>168</v>
      </c>
      <c r="AE5" s="21"/>
      <c r="AF5" s="21"/>
      <c r="AG5" s="21"/>
      <c r="AH5" s="21"/>
      <c r="AI5" s="21"/>
      <c r="AJ5" s="21"/>
      <c r="AK5" s="21"/>
      <c r="AL5" s="21"/>
      <c r="AM5" s="21"/>
      <c r="AN5" s="21"/>
      <c r="AO5" s="22"/>
      <c r="AP5" s="22"/>
      <c r="AQ5" s="22"/>
      <c r="AR5" s="22"/>
      <c r="AS5" s="22"/>
      <c r="AT5" s="22"/>
      <c r="AU5" s="22"/>
      <c r="AV5" s="22"/>
      <c r="AW5" s="22"/>
      <c r="AX5" s="22"/>
    </row>
    <row r="6" spans="1:50" ht="13.5" customHeight="1" x14ac:dyDescent="0.2">
      <c r="A6" s="24"/>
      <c r="B6" s="25"/>
      <c r="C6" s="26"/>
      <c r="D6" s="27"/>
      <c r="E6" s="28"/>
      <c r="F6" s="28"/>
      <c r="G6" s="28"/>
      <c r="H6" s="27"/>
      <c r="I6" s="29"/>
      <c r="J6" s="27"/>
      <c r="K6" s="27"/>
      <c r="L6" s="27"/>
      <c r="M6" s="29"/>
      <c r="N6" s="29"/>
      <c r="O6" s="29"/>
      <c r="P6" s="28"/>
      <c r="Q6" s="28"/>
      <c r="R6" s="31">
        <v>1.1000000000000001</v>
      </c>
      <c r="S6" s="31">
        <v>1.35</v>
      </c>
      <c r="T6" s="31">
        <v>1.5</v>
      </c>
      <c r="U6" s="31">
        <v>2</v>
      </c>
      <c r="V6" s="31">
        <v>2.15</v>
      </c>
      <c r="W6" s="30">
        <v>1.37</v>
      </c>
      <c r="X6" s="30">
        <v>1.62</v>
      </c>
      <c r="Y6" s="30">
        <v>1.47</v>
      </c>
      <c r="Z6" s="30">
        <v>2.17</v>
      </c>
      <c r="AA6" s="30">
        <v>3</v>
      </c>
      <c r="AB6" s="31">
        <v>1.65</v>
      </c>
      <c r="AC6" s="31">
        <v>2.1</v>
      </c>
      <c r="AD6" s="31">
        <v>3</v>
      </c>
    </row>
    <row r="7" spans="1:50" s="40" customFormat="1" x14ac:dyDescent="0.2">
      <c r="A7" s="32"/>
      <c r="B7" s="33"/>
      <c r="C7" s="34" t="s">
        <v>127</v>
      </c>
      <c r="D7" s="35" t="s">
        <v>128</v>
      </c>
      <c r="E7" s="36" t="s">
        <v>128</v>
      </c>
      <c r="F7" s="36" t="s">
        <v>128</v>
      </c>
      <c r="G7" s="36" t="s">
        <v>128</v>
      </c>
      <c r="H7" s="35" t="s">
        <v>128</v>
      </c>
      <c r="I7" s="36" t="s">
        <v>128</v>
      </c>
      <c r="J7" s="35" t="s">
        <v>128</v>
      </c>
      <c r="K7" s="35" t="s">
        <v>128</v>
      </c>
      <c r="L7" s="35" t="s">
        <v>128</v>
      </c>
      <c r="M7" s="36" t="s">
        <v>128</v>
      </c>
      <c r="N7" s="36" t="s">
        <v>128</v>
      </c>
      <c r="O7" s="36" t="s">
        <v>128</v>
      </c>
      <c r="P7" s="36" t="s">
        <v>128</v>
      </c>
      <c r="Q7" s="36" t="s">
        <v>128</v>
      </c>
      <c r="R7" s="36" t="s">
        <v>128</v>
      </c>
      <c r="S7" s="36" t="s">
        <v>128</v>
      </c>
      <c r="T7" s="36" t="s">
        <v>128</v>
      </c>
      <c r="U7" s="36" t="s">
        <v>128</v>
      </c>
      <c r="V7" s="36" t="s">
        <v>128</v>
      </c>
      <c r="W7" s="37" t="s">
        <v>128</v>
      </c>
      <c r="X7" s="37" t="s">
        <v>128</v>
      </c>
      <c r="Y7" s="37" t="s">
        <v>128</v>
      </c>
      <c r="Z7" s="37" t="s">
        <v>128</v>
      </c>
      <c r="AA7" s="37" t="s">
        <v>128</v>
      </c>
      <c r="AB7" s="35" t="s">
        <v>128</v>
      </c>
      <c r="AC7" s="35" t="s">
        <v>128</v>
      </c>
      <c r="AD7" s="35" t="s">
        <v>128</v>
      </c>
      <c r="AE7" s="38"/>
      <c r="AF7" s="38"/>
      <c r="AG7" s="38"/>
      <c r="AH7" s="38"/>
      <c r="AI7" s="38"/>
      <c r="AJ7" s="38"/>
      <c r="AK7" s="38"/>
      <c r="AL7" s="38"/>
      <c r="AM7" s="38"/>
      <c r="AN7" s="38"/>
      <c r="AO7" s="39"/>
      <c r="AP7" s="39"/>
      <c r="AQ7" s="39"/>
      <c r="AR7" s="39"/>
      <c r="AS7" s="39"/>
      <c r="AT7" s="39"/>
      <c r="AU7" s="39"/>
      <c r="AV7" s="39"/>
      <c r="AW7" s="39"/>
      <c r="AX7" s="39"/>
    </row>
    <row r="8" spans="1:50" x14ac:dyDescent="0.2">
      <c r="A8" s="41"/>
      <c r="B8" s="42" t="s">
        <v>3</v>
      </c>
      <c r="C8" s="43"/>
      <c r="D8" s="44"/>
      <c r="E8" s="45"/>
      <c r="F8" s="45"/>
      <c r="G8" s="45"/>
      <c r="H8" s="46"/>
      <c r="I8" s="45"/>
      <c r="J8" s="46"/>
      <c r="K8" s="45"/>
      <c r="L8" s="44"/>
      <c r="M8" s="44"/>
      <c r="N8" s="44"/>
      <c r="O8" s="44"/>
      <c r="P8" s="45"/>
      <c r="Q8" s="45"/>
      <c r="R8" s="45"/>
      <c r="S8" s="45"/>
      <c r="T8" s="45"/>
      <c r="U8" s="45"/>
      <c r="V8" s="45"/>
      <c r="W8" s="47"/>
      <c r="X8" s="48"/>
      <c r="Y8" s="48"/>
      <c r="Z8" s="48"/>
      <c r="AA8" s="48"/>
      <c r="AB8" s="44"/>
      <c r="AC8" s="44"/>
      <c r="AD8" s="49"/>
    </row>
    <row r="9" spans="1:50" x14ac:dyDescent="0.2">
      <c r="A9" s="50"/>
      <c r="B9" s="51"/>
      <c r="C9" s="52"/>
      <c r="D9" s="53"/>
      <c r="E9" s="54"/>
      <c r="F9" s="54"/>
      <c r="G9" s="54"/>
      <c r="H9" s="55"/>
      <c r="I9" s="54"/>
      <c r="J9" s="53"/>
      <c r="K9" s="53"/>
      <c r="L9" s="55"/>
      <c r="M9" s="54"/>
      <c r="N9" s="54"/>
      <c r="O9" s="54"/>
      <c r="P9" s="55"/>
      <c r="Q9" s="54"/>
      <c r="R9" s="56"/>
      <c r="S9" s="56"/>
      <c r="T9" s="56"/>
      <c r="U9" s="56"/>
      <c r="V9" s="56"/>
      <c r="W9" s="56"/>
      <c r="X9" s="56"/>
      <c r="Y9" s="57"/>
      <c r="Z9" s="57"/>
      <c r="AA9" s="57"/>
      <c r="AB9" s="58"/>
      <c r="AC9" s="58"/>
      <c r="AD9" s="58"/>
    </row>
    <row r="10" spans="1:50" x14ac:dyDescent="0.2">
      <c r="A10" s="59"/>
      <c r="B10" s="60" t="s">
        <v>151</v>
      </c>
      <c r="C10" s="61"/>
      <c r="D10" s="62"/>
      <c r="E10" s="63"/>
      <c r="F10" s="63"/>
      <c r="G10" s="63"/>
      <c r="H10" s="64"/>
      <c r="I10" s="63"/>
      <c r="J10" s="64"/>
      <c r="K10" s="63"/>
      <c r="L10" s="63"/>
      <c r="M10" s="63"/>
      <c r="N10" s="63"/>
      <c r="O10" s="63"/>
      <c r="P10" s="65"/>
      <c r="Q10" s="63"/>
      <c r="R10" s="66"/>
      <c r="S10" s="66"/>
      <c r="T10" s="66"/>
      <c r="U10" s="66"/>
      <c r="V10" s="66"/>
      <c r="W10" s="66"/>
      <c r="X10" s="66"/>
      <c r="Y10" s="67"/>
      <c r="Z10" s="68"/>
      <c r="AA10" s="68"/>
      <c r="AB10" s="69"/>
      <c r="AC10" s="69"/>
      <c r="AD10" s="69"/>
    </row>
    <row r="11" spans="1:50" s="75" customFormat="1" x14ac:dyDescent="0.2">
      <c r="A11" s="70" t="s">
        <v>17</v>
      </c>
      <c r="B11" s="71" t="s">
        <v>27</v>
      </c>
      <c r="C11" s="72">
        <v>33</v>
      </c>
      <c r="D11" s="64">
        <f t="shared" ref="D11:D32" si="0">E11*C11</f>
        <v>1340.856</v>
      </c>
      <c r="E11" s="178">
        <v>40.631999999999998</v>
      </c>
      <c r="F11" s="179">
        <v>634.5</v>
      </c>
      <c r="G11" s="63">
        <f>F11/C11</f>
        <v>19.227272727272727</v>
      </c>
      <c r="H11" s="64">
        <v>616.1</v>
      </c>
      <c r="I11" s="63">
        <f t="shared" ref="I11:I20" si="1">H11/C11</f>
        <v>18.669696969696972</v>
      </c>
      <c r="J11" s="64">
        <f t="shared" ref="J11:J20" si="2">ROUND(K11*C11,1)</f>
        <v>625</v>
      </c>
      <c r="K11" s="63">
        <v>18.940000000000001</v>
      </c>
      <c r="L11" s="179">
        <v>619.20000000000005</v>
      </c>
      <c r="M11" s="63">
        <f>L11/$C11</f>
        <v>18.763636363636365</v>
      </c>
      <c r="N11" s="179">
        <v>822</v>
      </c>
      <c r="O11" s="63">
        <f>N11/$C11</f>
        <v>24.90909090909091</v>
      </c>
      <c r="P11" s="64">
        <f t="shared" ref="P11:P20" si="3">ROUND(Q11*C11,1)</f>
        <v>643.6</v>
      </c>
      <c r="Q11" s="178">
        <v>19.503</v>
      </c>
      <c r="R11" s="73">
        <f>ROUND($C11*$G11*R$6,1)</f>
        <v>698</v>
      </c>
      <c r="S11" s="73">
        <f>ROUND($C11*$G11*S$6,1)</f>
        <v>856.6</v>
      </c>
      <c r="T11" s="73">
        <f>ROUND($C11*$G11*T$6,1)</f>
        <v>951.8</v>
      </c>
      <c r="U11" s="73">
        <f>ROUND($C11*$G11*U$6,1)</f>
        <v>1269</v>
      </c>
      <c r="V11" s="73">
        <f>ROUND($C11*$G11*V$6,1)</f>
        <v>1364.2</v>
      </c>
      <c r="W11" s="73">
        <f t="shared" ref="W11:AA18" si="4">ROUND($C11*$I11*W$6,1)</f>
        <v>844.1</v>
      </c>
      <c r="X11" s="73">
        <f t="shared" si="4"/>
        <v>998.1</v>
      </c>
      <c r="Y11" s="73">
        <f t="shared" si="4"/>
        <v>905.7</v>
      </c>
      <c r="Z11" s="73">
        <f t="shared" si="4"/>
        <v>1336.9</v>
      </c>
      <c r="AA11" s="73">
        <f t="shared" si="4"/>
        <v>1848.3</v>
      </c>
      <c r="AB11" s="69">
        <f t="shared" ref="AB11:AD32" si="5">ROUND($J11*AB$6,1)</f>
        <v>1031.3</v>
      </c>
      <c r="AC11" s="69">
        <f t="shared" si="5"/>
        <v>1312.5</v>
      </c>
      <c r="AD11" s="69">
        <f t="shared" si="5"/>
        <v>1875</v>
      </c>
      <c r="AE11" s="5"/>
      <c r="AF11" s="5"/>
      <c r="AG11" s="5"/>
      <c r="AH11" s="5"/>
      <c r="AI11" s="5"/>
      <c r="AJ11" s="5"/>
      <c r="AK11" s="5"/>
      <c r="AL11" s="5"/>
      <c r="AM11" s="5"/>
      <c r="AN11" s="5"/>
      <c r="AO11" s="74"/>
      <c r="AP11" s="74"/>
      <c r="AQ11" s="74"/>
      <c r="AR11" s="74"/>
      <c r="AS11" s="74"/>
      <c r="AT11" s="74"/>
      <c r="AU11" s="74"/>
      <c r="AV11" s="74"/>
      <c r="AW11" s="74"/>
      <c r="AX11" s="74"/>
    </row>
    <row r="12" spans="1:50" s="75" customFormat="1" x14ac:dyDescent="0.2">
      <c r="A12" s="76" t="s">
        <v>4</v>
      </c>
      <c r="B12" s="71" t="s">
        <v>28</v>
      </c>
      <c r="C12" s="72">
        <v>15</v>
      </c>
      <c r="D12" s="64">
        <f t="shared" si="0"/>
        <v>609.48</v>
      </c>
      <c r="E12" s="178">
        <v>40.631999999999998</v>
      </c>
      <c r="F12" s="179">
        <v>288.39999999999998</v>
      </c>
      <c r="G12" s="63">
        <f t="shared" ref="G12:G32" si="6">F12/C12</f>
        <v>19.226666666666667</v>
      </c>
      <c r="H12" s="64">
        <v>200.8</v>
      </c>
      <c r="I12" s="63">
        <f t="shared" si="1"/>
        <v>13.386666666666667</v>
      </c>
      <c r="J12" s="64">
        <f t="shared" si="2"/>
        <v>284.10000000000002</v>
      </c>
      <c r="K12" s="63">
        <v>18.940000000000001</v>
      </c>
      <c r="L12" s="179">
        <v>281.39999999999998</v>
      </c>
      <c r="M12" s="63">
        <f t="shared" ref="M12:M32" si="7">L12/$C12</f>
        <v>18.759999999999998</v>
      </c>
      <c r="N12" s="179">
        <v>373.6</v>
      </c>
      <c r="O12" s="63">
        <f t="shared" ref="O12:O32" si="8">N12/$C12</f>
        <v>24.90666666666667</v>
      </c>
      <c r="P12" s="64">
        <f t="shared" si="3"/>
        <v>292.5</v>
      </c>
      <c r="Q12" s="178">
        <v>19.503</v>
      </c>
      <c r="R12" s="73">
        <f t="shared" ref="R12:R32" si="9">ROUND($C12*$G12*R$6,1)</f>
        <v>317.2</v>
      </c>
      <c r="S12" s="73">
        <f t="shared" ref="S12:V32" si="10">ROUND($C12*$G12*S$6,1)</f>
        <v>389.3</v>
      </c>
      <c r="T12" s="73">
        <f t="shared" si="10"/>
        <v>432.6</v>
      </c>
      <c r="U12" s="73">
        <f t="shared" si="10"/>
        <v>576.79999999999995</v>
      </c>
      <c r="V12" s="73">
        <f t="shared" si="10"/>
        <v>620.1</v>
      </c>
      <c r="W12" s="73">
        <f t="shared" si="4"/>
        <v>275.10000000000002</v>
      </c>
      <c r="X12" s="73">
        <f t="shared" si="4"/>
        <v>325.3</v>
      </c>
      <c r="Y12" s="73">
        <f t="shared" si="4"/>
        <v>295.2</v>
      </c>
      <c r="Z12" s="73">
        <f t="shared" si="4"/>
        <v>435.7</v>
      </c>
      <c r="AA12" s="73">
        <f t="shared" si="4"/>
        <v>602.4</v>
      </c>
      <c r="AB12" s="69">
        <f t="shared" si="5"/>
        <v>468.8</v>
      </c>
      <c r="AC12" s="69">
        <f t="shared" si="5"/>
        <v>596.6</v>
      </c>
      <c r="AD12" s="69">
        <f t="shared" si="5"/>
        <v>852.3</v>
      </c>
      <c r="AE12" s="5"/>
      <c r="AF12" s="5"/>
      <c r="AG12" s="5"/>
      <c r="AH12" s="5"/>
      <c r="AI12" s="5"/>
      <c r="AJ12" s="5"/>
      <c r="AK12" s="5"/>
      <c r="AL12" s="5"/>
      <c r="AM12" s="5"/>
      <c r="AN12" s="5"/>
      <c r="AO12" s="74"/>
      <c r="AP12" s="74"/>
      <c r="AQ12" s="74"/>
      <c r="AR12" s="74"/>
      <c r="AS12" s="74"/>
      <c r="AT12" s="74"/>
      <c r="AU12" s="74"/>
      <c r="AV12" s="74"/>
      <c r="AW12" s="74"/>
      <c r="AX12" s="74"/>
    </row>
    <row r="13" spans="1:50" s="75" customFormat="1" x14ac:dyDescent="0.2">
      <c r="A13" s="76" t="s">
        <v>103</v>
      </c>
      <c r="B13" s="71" t="s">
        <v>104</v>
      </c>
      <c r="C13" s="72">
        <v>22.5</v>
      </c>
      <c r="D13" s="64">
        <f t="shared" si="0"/>
        <v>914.21999999999991</v>
      </c>
      <c r="E13" s="178">
        <v>40.631999999999998</v>
      </c>
      <c r="F13" s="179">
        <v>432.6</v>
      </c>
      <c r="G13" s="63">
        <f t="shared" si="6"/>
        <v>19.226666666666667</v>
      </c>
      <c r="H13" s="64">
        <v>301.10000000000002</v>
      </c>
      <c r="I13" s="63">
        <f t="shared" si="1"/>
        <v>13.382222222222223</v>
      </c>
      <c r="J13" s="64">
        <f t="shared" si="2"/>
        <v>426.2</v>
      </c>
      <c r="K13" s="63">
        <v>18.940000000000001</v>
      </c>
      <c r="L13" s="179">
        <v>411.8</v>
      </c>
      <c r="M13" s="63">
        <f t="shared" si="7"/>
        <v>18.302222222222223</v>
      </c>
      <c r="N13" s="179">
        <v>546.6</v>
      </c>
      <c r="O13" s="63">
        <f t="shared" si="8"/>
        <v>24.293333333333333</v>
      </c>
      <c r="P13" s="64">
        <f t="shared" si="3"/>
        <v>438.8</v>
      </c>
      <c r="Q13" s="178">
        <v>19.503</v>
      </c>
      <c r="R13" s="73">
        <f t="shared" si="9"/>
        <v>475.9</v>
      </c>
      <c r="S13" s="73">
        <f t="shared" si="10"/>
        <v>584</v>
      </c>
      <c r="T13" s="73">
        <f t="shared" si="10"/>
        <v>648.9</v>
      </c>
      <c r="U13" s="73">
        <f t="shared" si="10"/>
        <v>865.2</v>
      </c>
      <c r="V13" s="73">
        <f t="shared" si="10"/>
        <v>930.1</v>
      </c>
      <c r="W13" s="73">
        <f t="shared" si="4"/>
        <v>412.5</v>
      </c>
      <c r="X13" s="73">
        <f t="shared" si="4"/>
        <v>487.8</v>
      </c>
      <c r="Y13" s="73">
        <f t="shared" si="4"/>
        <v>442.6</v>
      </c>
      <c r="Z13" s="73">
        <f t="shared" si="4"/>
        <v>653.4</v>
      </c>
      <c r="AA13" s="73">
        <f t="shared" si="4"/>
        <v>903.3</v>
      </c>
      <c r="AB13" s="69">
        <f t="shared" si="5"/>
        <v>703.2</v>
      </c>
      <c r="AC13" s="69">
        <f t="shared" si="5"/>
        <v>895</v>
      </c>
      <c r="AD13" s="69">
        <f t="shared" si="5"/>
        <v>1278.5999999999999</v>
      </c>
      <c r="AE13" s="5"/>
      <c r="AF13" s="5"/>
      <c r="AG13" s="5"/>
      <c r="AH13" s="5"/>
      <c r="AI13" s="5"/>
      <c r="AJ13" s="5"/>
      <c r="AK13" s="5"/>
      <c r="AL13" s="5"/>
      <c r="AM13" s="5"/>
      <c r="AN13" s="5"/>
      <c r="AO13" s="74"/>
      <c r="AP13" s="74"/>
      <c r="AQ13" s="74"/>
      <c r="AR13" s="74"/>
      <c r="AS13" s="74"/>
      <c r="AT13" s="74"/>
      <c r="AU13" s="74"/>
      <c r="AV13" s="74"/>
      <c r="AW13" s="74"/>
      <c r="AX13" s="74"/>
    </row>
    <row r="14" spans="1:50" s="190" customFormat="1" x14ac:dyDescent="0.2">
      <c r="A14" s="180" t="s">
        <v>103</v>
      </c>
      <c r="B14" s="181" t="s">
        <v>204</v>
      </c>
      <c r="C14" s="182">
        <v>22.5</v>
      </c>
      <c r="D14" s="183">
        <f t="shared" si="0"/>
        <v>914.21999999999991</v>
      </c>
      <c r="E14" s="191">
        <v>40.631999999999998</v>
      </c>
      <c r="F14" s="185">
        <v>0</v>
      </c>
      <c r="G14" s="184">
        <v>0</v>
      </c>
      <c r="H14" s="183">
        <v>420.2</v>
      </c>
      <c r="I14" s="184">
        <f t="shared" si="1"/>
        <v>18.675555555555555</v>
      </c>
      <c r="J14" s="183">
        <v>0</v>
      </c>
      <c r="K14" s="184">
        <v>0</v>
      </c>
      <c r="L14" s="185">
        <v>0</v>
      </c>
      <c r="M14" s="184">
        <v>0</v>
      </c>
      <c r="N14" s="185">
        <v>0</v>
      </c>
      <c r="O14" s="184">
        <v>0</v>
      </c>
      <c r="P14" s="183">
        <v>0</v>
      </c>
      <c r="Q14" s="191">
        <v>0</v>
      </c>
      <c r="R14" s="186">
        <f t="shared" si="9"/>
        <v>0</v>
      </c>
      <c r="S14" s="186">
        <f t="shared" si="10"/>
        <v>0</v>
      </c>
      <c r="T14" s="186">
        <f t="shared" si="10"/>
        <v>0</v>
      </c>
      <c r="U14" s="186">
        <f t="shared" si="10"/>
        <v>0</v>
      </c>
      <c r="V14" s="186">
        <f t="shared" si="10"/>
        <v>0</v>
      </c>
      <c r="W14" s="186">
        <f t="shared" si="4"/>
        <v>575.70000000000005</v>
      </c>
      <c r="X14" s="186">
        <v>0</v>
      </c>
      <c r="Y14" s="186">
        <f t="shared" si="4"/>
        <v>617.70000000000005</v>
      </c>
      <c r="Z14" s="186">
        <f t="shared" si="4"/>
        <v>911.8</v>
      </c>
      <c r="AA14" s="186">
        <f t="shared" si="4"/>
        <v>1260.5999999999999</v>
      </c>
      <c r="AB14" s="187">
        <f t="shared" si="5"/>
        <v>0</v>
      </c>
      <c r="AC14" s="187">
        <f t="shared" si="5"/>
        <v>0</v>
      </c>
      <c r="AD14" s="187">
        <f t="shared" si="5"/>
        <v>0</v>
      </c>
      <c r="AE14" s="188"/>
      <c r="AF14" s="188"/>
      <c r="AG14" s="188"/>
      <c r="AH14" s="188"/>
      <c r="AI14" s="188"/>
      <c r="AJ14" s="188"/>
      <c r="AK14" s="188"/>
      <c r="AL14" s="188"/>
      <c r="AM14" s="188"/>
      <c r="AN14" s="188"/>
      <c r="AO14" s="189"/>
      <c r="AP14" s="189"/>
      <c r="AQ14" s="189"/>
      <c r="AR14" s="189"/>
      <c r="AS14" s="189"/>
      <c r="AT14" s="189"/>
      <c r="AU14" s="189"/>
      <c r="AV14" s="189"/>
      <c r="AW14" s="189"/>
      <c r="AX14" s="189"/>
    </row>
    <row r="15" spans="1:50" s="75" customFormat="1" x14ac:dyDescent="0.2">
      <c r="A15" s="76" t="s">
        <v>18</v>
      </c>
      <c r="B15" s="71" t="s">
        <v>29</v>
      </c>
      <c r="C15" s="72">
        <v>45</v>
      </c>
      <c r="D15" s="64">
        <f t="shared" si="0"/>
        <v>1828.4399999999998</v>
      </c>
      <c r="E15" s="178">
        <v>40.631999999999998</v>
      </c>
      <c r="F15" s="179">
        <v>865.2</v>
      </c>
      <c r="G15" s="63">
        <f t="shared" si="6"/>
        <v>19.226666666666667</v>
      </c>
      <c r="H15" s="64">
        <v>840.2</v>
      </c>
      <c r="I15" s="63">
        <f t="shared" si="1"/>
        <v>18.671111111111113</v>
      </c>
      <c r="J15" s="64">
        <f t="shared" si="2"/>
        <v>852.3</v>
      </c>
      <c r="K15" s="63">
        <v>18.940000000000001</v>
      </c>
      <c r="L15" s="179">
        <v>844.4</v>
      </c>
      <c r="M15" s="63">
        <f t="shared" si="7"/>
        <v>18.764444444444443</v>
      </c>
      <c r="N15" s="179">
        <v>1121</v>
      </c>
      <c r="O15" s="63">
        <f t="shared" si="8"/>
        <v>24.911111111111111</v>
      </c>
      <c r="P15" s="64">
        <f t="shared" si="3"/>
        <v>877.6</v>
      </c>
      <c r="Q15" s="178">
        <v>19.503</v>
      </c>
      <c r="R15" s="73">
        <f t="shared" si="9"/>
        <v>951.7</v>
      </c>
      <c r="S15" s="73">
        <f t="shared" si="10"/>
        <v>1168</v>
      </c>
      <c r="T15" s="73">
        <f t="shared" si="10"/>
        <v>1297.8</v>
      </c>
      <c r="U15" s="73">
        <f t="shared" si="10"/>
        <v>1730.4</v>
      </c>
      <c r="V15" s="73">
        <f t="shared" si="10"/>
        <v>1860.2</v>
      </c>
      <c r="W15" s="73">
        <f t="shared" si="4"/>
        <v>1151.0999999999999</v>
      </c>
      <c r="X15" s="73">
        <f t="shared" si="4"/>
        <v>1361.1</v>
      </c>
      <c r="Y15" s="73">
        <f t="shared" si="4"/>
        <v>1235.0999999999999</v>
      </c>
      <c r="Z15" s="73">
        <f t="shared" si="4"/>
        <v>1823.2</v>
      </c>
      <c r="AA15" s="73">
        <f t="shared" si="4"/>
        <v>2520.6</v>
      </c>
      <c r="AB15" s="69">
        <f t="shared" si="5"/>
        <v>1406.3</v>
      </c>
      <c r="AC15" s="69">
        <f t="shared" si="5"/>
        <v>1789.8</v>
      </c>
      <c r="AD15" s="69">
        <f t="shared" si="5"/>
        <v>2556.9</v>
      </c>
      <c r="AE15" s="5"/>
      <c r="AF15" s="5"/>
      <c r="AG15" s="5"/>
      <c r="AH15" s="5"/>
      <c r="AI15" s="5"/>
      <c r="AJ15" s="5"/>
      <c r="AK15" s="5"/>
      <c r="AL15" s="5"/>
      <c r="AM15" s="5"/>
      <c r="AN15" s="5"/>
      <c r="AO15" s="74"/>
      <c r="AP15" s="74"/>
      <c r="AQ15" s="74"/>
      <c r="AR15" s="74"/>
      <c r="AS15" s="74"/>
      <c r="AT15" s="74"/>
      <c r="AU15" s="74"/>
      <c r="AV15" s="74"/>
      <c r="AW15" s="74"/>
      <c r="AX15" s="74"/>
    </row>
    <row r="16" spans="1:50" s="75" customFormat="1" x14ac:dyDescent="0.2">
      <c r="A16" s="76" t="s">
        <v>5</v>
      </c>
      <c r="B16" s="71" t="s">
        <v>6</v>
      </c>
      <c r="C16" s="72">
        <v>15</v>
      </c>
      <c r="D16" s="64">
        <f t="shared" si="0"/>
        <v>609.48</v>
      </c>
      <c r="E16" s="178">
        <v>40.631999999999998</v>
      </c>
      <c r="F16" s="179">
        <v>288.39999999999998</v>
      </c>
      <c r="G16" s="63">
        <f t="shared" si="6"/>
        <v>19.226666666666667</v>
      </c>
      <c r="H16" s="64">
        <v>280</v>
      </c>
      <c r="I16" s="63">
        <f t="shared" si="1"/>
        <v>18.666666666666668</v>
      </c>
      <c r="J16" s="64">
        <f t="shared" si="2"/>
        <v>284.10000000000002</v>
      </c>
      <c r="K16" s="63">
        <v>18.940000000000001</v>
      </c>
      <c r="L16" s="179">
        <v>281.39999999999998</v>
      </c>
      <c r="M16" s="63">
        <f t="shared" si="7"/>
        <v>18.759999999999998</v>
      </c>
      <c r="N16" s="179">
        <v>373.6</v>
      </c>
      <c r="O16" s="63">
        <f t="shared" si="8"/>
        <v>24.90666666666667</v>
      </c>
      <c r="P16" s="64">
        <f t="shared" si="3"/>
        <v>292.5</v>
      </c>
      <c r="Q16" s="178">
        <v>19.503</v>
      </c>
      <c r="R16" s="73">
        <f t="shared" si="9"/>
        <v>317.2</v>
      </c>
      <c r="S16" s="73">
        <f t="shared" si="10"/>
        <v>389.3</v>
      </c>
      <c r="T16" s="73">
        <f t="shared" si="10"/>
        <v>432.6</v>
      </c>
      <c r="U16" s="73">
        <f t="shared" si="10"/>
        <v>576.79999999999995</v>
      </c>
      <c r="V16" s="73">
        <f t="shared" si="10"/>
        <v>620.1</v>
      </c>
      <c r="W16" s="73">
        <f t="shared" si="4"/>
        <v>383.6</v>
      </c>
      <c r="X16" s="73">
        <f t="shared" si="4"/>
        <v>453.6</v>
      </c>
      <c r="Y16" s="73">
        <f t="shared" si="4"/>
        <v>411.6</v>
      </c>
      <c r="Z16" s="73">
        <f t="shared" si="4"/>
        <v>607.6</v>
      </c>
      <c r="AA16" s="73">
        <f t="shared" si="4"/>
        <v>840</v>
      </c>
      <c r="AB16" s="69">
        <f t="shared" si="5"/>
        <v>468.8</v>
      </c>
      <c r="AC16" s="69">
        <f t="shared" si="5"/>
        <v>596.6</v>
      </c>
      <c r="AD16" s="69">
        <f t="shared" si="5"/>
        <v>852.3</v>
      </c>
      <c r="AE16" s="5"/>
      <c r="AF16" s="5"/>
      <c r="AG16" s="5"/>
      <c r="AH16" s="5"/>
      <c r="AI16" s="5"/>
      <c r="AJ16" s="5"/>
      <c r="AK16" s="5"/>
      <c r="AL16" s="5"/>
      <c r="AM16" s="5"/>
      <c r="AN16" s="5"/>
      <c r="AO16" s="74"/>
      <c r="AP16" s="74"/>
      <c r="AQ16" s="74"/>
      <c r="AR16" s="74"/>
      <c r="AS16" s="74"/>
      <c r="AT16" s="74"/>
      <c r="AU16" s="74"/>
      <c r="AV16" s="74"/>
      <c r="AW16" s="74"/>
      <c r="AX16" s="74"/>
    </row>
    <row r="17" spans="1:50" s="75" customFormat="1" x14ac:dyDescent="0.2">
      <c r="A17" s="76" t="s">
        <v>7</v>
      </c>
      <c r="B17" s="71" t="s">
        <v>8</v>
      </c>
      <c r="C17" s="72">
        <v>5</v>
      </c>
      <c r="D17" s="64">
        <f t="shared" si="0"/>
        <v>203.16</v>
      </c>
      <c r="E17" s="178">
        <v>40.631999999999998</v>
      </c>
      <c r="F17" s="179">
        <v>96.2</v>
      </c>
      <c r="G17" s="63">
        <f t="shared" si="6"/>
        <v>19.240000000000002</v>
      </c>
      <c r="H17" s="64">
        <v>93.2</v>
      </c>
      <c r="I17" s="63">
        <f t="shared" si="1"/>
        <v>18.64</v>
      </c>
      <c r="J17" s="64">
        <f t="shared" si="2"/>
        <v>94.7</v>
      </c>
      <c r="K17" s="63">
        <v>18.940000000000001</v>
      </c>
      <c r="L17" s="179">
        <v>94</v>
      </c>
      <c r="M17" s="63">
        <f t="shared" si="7"/>
        <v>18.8</v>
      </c>
      <c r="N17" s="179">
        <v>124.5</v>
      </c>
      <c r="O17" s="63">
        <f t="shared" si="8"/>
        <v>24.9</v>
      </c>
      <c r="P17" s="64">
        <f t="shared" si="3"/>
        <v>97.5</v>
      </c>
      <c r="Q17" s="178">
        <v>19.503</v>
      </c>
      <c r="R17" s="73">
        <f t="shared" si="9"/>
        <v>105.8</v>
      </c>
      <c r="S17" s="73">
        <f t="shared" si="10"/>
        <v>129.9</v>
      </c>
      <c r="T17" s="73">
        <f t="shared" si="10"/>
        <v>144.30000000000001</v>
      </c>
      <c r="U17" s="73">
        <f t="shared" si="10"/>
        <v>192.4</v>
      </c>
      <c r="V17" s="73">
        <f t="shared" si="10"/>
        <v>206.8</v>
      </c>
      <c r="W17" s="73">
        <f t="shared" si="4"/>
        <v>127.7</v>
      </c>
      <c r="X17" s="73">
        <f t="shared" si="4"/>
        <v>151</v>
      </c>
      <c r="Y17" s="73">
        <f t="shared" si="4"/>
        <v>137</v>
      </c>
      <c r="Z17" s="73">
        <f t="shared" si="4"/>
        <v>202.2</v>
      </c>
      <c r="AA17" s="73">
        <f t="shared" si="4"/>
        <v>279.60000000000002</v>
      </c>
      <c r="AB17" s="69">
        <f t="shared" si="5"/>
        <v>156.30000000000001</v>
      </c>
      <c r="AC17" s="69">
        <f t="shared" si="5"/>
        <v>198.9</v>
      </c>
      <c r="AD17" s="69">
        <f t="shared" si="5"/>
        <v>284.10000000000002</v>
      </c>
      <c r="AE17" s="5"/>
      <c r="AF17" s="5"/>
      <c r="AG17" s="5"/>
      <c r="AH17" s="5"/>
      <c r="AI17" s="5"/>
      <c r="AJ17" s="5"/>
      <c r="AK17" s="5"/>
      <c r="AL17" s="5"/>
      <c r="AM17" s="5"/>
      <c r="AN17" s="5"/>
      <c r="AO17" s="74"/>
      <c r="AP17" s="74"/>
      <c r="AQ17" s="74"/>
      <c r="AR17" s="74"/>
      <c r="AS17" s="74"/>
      <c r="AT17" s="74"/>
      <c r="AU17" s="74"/>
      <c r="AV17" s="74"/>
      <c r="AW17" s="74"/>
      <c r="AX17" s="74"/>
    </row>
    <row r="18" spans="1:50" s="75" customFormat="1" x14ac:dyDescent="0.2">
      <c r="A18" s="76" t="s">
        <v>9</v>
      </c>
      <c r="B18" s="71" t="s">
        <v>10</v>
      </c>
      <c r="C18" s="72">
        <v>6</v>
      </c>
      <c r="D18" s="64">
        <f t="shared" si="0"/>
        <v>243.79199999999997</v>
      </c>
      <c r="E18" s="178">
        <v>40.631999999999998</v>
      </c>
      <c r="F18" s="179">
        <v>115.3</v>
      </c>
      <c r="G18" s="63">
        <f t="shared" si="6"/>
        <v>19.216666666666665</v>
      </c>
      <c r="H18" s="64">
        <v>112.1</v>
      </c>
      <c r="I18" s="63">
        <f t="shared" si="1"/>
        <v>18.683333333333334</v>
      </c>
      <c r="J18" s="64">
        <f t="shared" si="2"/>
        <v>113.6</v>
      </c>
      <c r="K18" s="63">
        <v>18.940000000000001</v>
      </c>
      <c r="L18" s="179">
        <v>112.7</v>
      </c>
      <c r="M18" s="63">
        <f t="shared" si="7"/>
        <v>18.783333333333335</v>
      </c>
      <c r="N18" s="179">
        <v>149.6</v>
      </c>
      <c r="O18" s="63">
        <f t="shared" si="8"/>
        <v>24.933333333333334</v>
      </c>
      <c r="P18" s="64">
        <f t="shared" si="3"/>
        <v>117</v>
      </c>
      <c r="Q18" s="178">
        <v>19.503</v>
      </c>
      <c r="R18" s="73">
        <f t="shared" si="9"/>
        <v>126.8</v>
      </c>
      <c r="S18" s="73">
        <f t="shared" si="10"/>
        <v>155.69999999999999</v>
      </c>
      <c r="T18" s="73">
        <f t="shared" si="10"/>
        <v>173</v>
      </c>
      <c r="U18" s="73">
        <f t="shared" si="10"/>
        <v>230.6</v>
      </c>
      <c r="V18" s="73">
        <f t="shared" si="10"/>
        <v>247.9</v>
      </c>
      <c r="W18" s="73">
        <f t="shared" si="4"/>
        <v>153.6</v>
      </c>
      <c r="X18" s="73">
        <f t="shared" si="4"/>
        <v>181.6</v>
      </c>
      <c r="Y18" s="73">
        <f t="shared" si="4"/>
        <v>164.8</v>
      </c>
      <c r="Z18" s="73">
        <f t="shared" si="4"/>
        <v>243.3</v>
      </c>
      <c r="AA18" s="73">
        <f t="shared" si="4"/>
        <v>336.3</v>
      </c>
      <c r="AB18" s="69">
        <f t="shared" si="5"/>
        <v>187.4</v>
      </c>
      <c r="AC18" s="69">
        <f t="shared" si="5"/>
        <v>238.6</v>
      </c>
      <c r="AD18" s="69">
        <f t="shared" si="5"/>
        <v>340.8</v>
      </c>
      <c r="AE18" s="5"/>
      <c r="AF18" s="5"/>
      <c r="AG18" s="5"/>
      <c r="AH18" s="5"/>
      <c r="AI18" s="5"/>
      <c r="AJ18" s="5"/>
      <c r="AK18" s="5"/>
      <c r="AL18" s="5"/>
      <c r="AM18" s="5"/>
      <c r="AN18" s="5"/>
      <c r="AO18" s="74"/>
      <c r="AP18" s="74"/>
      <c r="AQ18" s="74"/>
      <c r="AR18" s="74"/>
      <c r="AS18" s="74"/>
      <c r="AT18" s="74"/>
      <c r="AU18" s="74"/>
      <c r="AV18" s="74"/>
      <c r="AW18" s="74"/>
      <c r="AX18" s="74"/>
    </row>
    <row r="19" spans="1:50" s="75" customFormat="1" x14ac:dyDescent="0.2">
      <c r="A19" s="76" t="s">
        <v>11</v>
      </c>
      <c r="B19" s="71" t="s">
        <v>12</v>
      </c>
      <c r="C19" s="72">
        <v>8</v>
      </c>
      <c r="D19" s="64">
        <f t="shared" si="0"/>
        <v>325.05599999999998</v>
      </c>
      <c r="E19" s="178">
        <v>40.631999999999998</v>
      </c>
      <c r="F19" s="179">
        <v>153.69999999999999</v>
      </c>
      <c r="G19" s="63">
        <f t="shared" si="6"/>
        <v>19.212499999999999</v>
      </c>
      <c r="H19" s="64">
        <v>149.4</v>
      </c>
      <c r="I19" s="63">
        <f t="shared" si="1"/>
        <v>18.675000000000001</v>
      </c>
      <c r="J19" s="64">
        <f t="shared" si="2"/>
        <v>151.5</v>
      </c>
      <c r="K19" s="63">
        <v>18.940000000000001</v>
      </c>
      <c r="L19" s="179">
        <v>150</v>
      </c>
      <c r="M19" s="63">
        <f t="shared" si="7"/>
        <v>18.75</v>
      </c>
      <c r="N19" s="179">
        <v>199.2</v>
      </c>
      <c r="O19" s="63">
        <f t="shared" si="8"/>
        <v>24.9</v>
      </c>
      <c r="P19" s="64">
        <f t="shared" si="3"/>
        <v>156</v>
      </c>
      <c r="Q19" s="178">
        <v>19.503</v>
      </c>
      <c r="R19" s="73">
        <f t="shared" si="9"/>
        <v>169.1</v>
      </c>
      <c r="S19" s="73">
        <f t="shared" si="10"/>
        <v>207.5</v>
      </c>
      <c r="T19" s="73">
        <f t="shared" si="10"/>
        <v>230.6</v>
      </c>
      <c r="U19" s="73">
        <f t="shared" si="10"/>
        <v>307.39999999999998</v>
      </c>
      <c r="V19" s="73">
        <f t="shared" si="10"/>
        <v>330.5</v>
      </c>
      <c r="W19" s="73"/>
      <c r="X19" s="73">
        <f t="shared" ref="X19:AA20" si="11">ROUND($C19*$I19*X$6,1)</f>
        <v>242</v>
      </c>
      <c r="Y19" s="73">
        <f t="shared" si="11"/>
        <v>219.6</v>
      </c>
      <c r="Z19" s="73">
        <f t="shared" si="11"/>
        <v>324.2</v>
      </c>
      <c r="AA19" s="73">
        <f t="shared" si="11"/>
        <v>448.2</v>
      </c>
      <c r="AB19" s="69">
        <f t="shared" si="5"/>
        <v>250</v>
      </c>
      <c r="AC19" s="69">
        <f t="shared" si="5"/>
        <v>318.2</v>
      </c>
      <c r="AD19" s="69">
        <f t="shared" si="5"/>
        <v>454.5</v>
      </c>
      <c r="AE19" s="5"/>
      <c r="AF19" s="5"/>
      <c r="AG19" s="5"/>
      <c r="AH19" s="5"/>
      <c r="AI19" s="5"/>
      <c r="AJ19" s="5"/>
      <c r="AK19" s="5"/>
      <c r="AL19" s="5"/>
      <c r="AM19" s="5"/>
      <c r="AN19" s="5"/>
      <c r="AO19" s="74"/>
      <c r="AP19" s="74"/>
      <c r="AQ19" s="74"/>
      <c r="AR19" s="74"/>
      <c r="AS19" s="74"/>
      <c r="AT19" s="74"/>
      <c r="AU19" s="74"/>
      <c r="AV19" s="74"/>
      <c r="AW19" s="74"/>
      <c r="AX19" s="74"/>
    </row>
    <row r="20" spans="1:50" s="75" customFormat="1" x14ac:dyDescent="0.2">
      <c r="A20" s="76" t="s">
        <v>13</v>
      </c>
      <c r="B20" s="71" t="s">
        <v>14</v>
      </c>
      <c r="C20" s="72">
        <v>14</v>
      </c>
      <c r="D20" s="64">
        <f t="shared" si="0"/>
        <v>568.84799999999996</v>
      </c>
      <c r="E20" s="178">
        <v>40.631999999999998</v>
      </c>
      <c r="F20" s="179">
        <v>269.10000000000002</v>
      </c>
      <c r="G20" s="63">
        <f t="shared" si="6"/>
        <v>19.221428571428572</v>
      </c>
      <c r="H20" s="64">
        <v>261.60000000000002</v>
      </c>
      <c r="I20" s="63">
        <f t="shared" si="1"/>
        <v>18.685714285714287</v>
      </c>
      <c r="J20" s="64">
        <f t="shared" si="2"/>
        <v>265.2</v>
      </c>
      <c r="K20" s="63">
        <v>18.940000000000001</v>
      </c>
      <c r="L20" s="179">
        <v>262.7</v>
      </c>
      <c r="M20" s="63">
        <f t="shared" si="7"/>
        <v>18.764285714285712</v>
      </c>
      <c r="N20" s="179">
        <v>348.8</v>
      </c>
      <c r="O20" s="63">
        <f t="shared" si="8"/>
        <v>24.914285714285715</v>
      </c>
      <c r="P20" s="64">
        <f t="shared" si="3"/>
        <v>273</v>
      </c>
      <c r="Q20" s="178">
        <v>19.503</v>
      </c>
      <c r="R20" s="73">
        <f t="shared" si="9"/>
        <v>296</v>
      </c>
      <c r="S20" s="73">
        <f t="shared" si="10"/>
        <v>363.3</v>
      </c>
      <c r="T20" s="73">
        <f t="shared" si="10"/>
        <v>403.7</v>
      </c>
      <c r="U20" s="73">
        <f t="shared" si="10"/>
        <v>538.20000000000005</v>
      </c>
      <c r="V20" s="73">
        <f t="shared" si="10"/>
        <v>578.6</v>
      </c>
      <c r="W20" s="73">
        <f t="shared" ref="W20:W27" si="12">ROUND($C20*$I20*W$6,1)</f>
        <v>358.4</v>
      </c>
      <c r="X20" s="73">
        <f t="shared" si="11"/>
        <v>423.8</v>
      </c>
      <c r="Y20" s="73">
        <f t="shared" si="11"/>
        <v>384.6</v>
      </c>
      <c r="Z20" s="73">
        <f t="shared" si="11"/>
        <v>567.70000000000005</v>
      </c>
      <c r="AA20" s="73">
        <f t="shared" si="11"/>
        <v>784.8</v>
      </c>
      <c r="AB20" s="69">
        <f t="shared" si="5"/>
        <v>437.6</v>
      </c>
      <c r="AC20" s="69">
        <f t="shared" si="5"/>
        <v>556.9</v>
      </c>
      <c r="AD20" s="69">
        <f t="shared" si="5"/>
        <v>795.6</v>
      </c>
      <c r="AE20" s="5"/>
      <c r="AF20" s="5"/>
      <c r="AG20" s="5"/>
      <c r="AH20" s="5"/>
      <c r="AI20" s="5"/>
      <c r="AJ20" s="5"/>
      <c r="AK20" s="5"/>
      <c r="AL20" s="5"/>
      <c r="AM20" s="5"/>
      <c r="AN20" s="5"/>
      <c r="AO20" s="74"/>
      <c r="AP20" s="74"/>
      <c r="AQ20" s="74"/>
      <c r="AR20" s="74"/>
      <c r="AS20" s="74"/>
      <c r="AT20" s="74"/>
      <c r="AU20" s="74"/>
      <c r="AV20" s="74"/>
      <c r="AW20" s="74"/>
      <c r="AX20" s="74"/>
    </row>
    <row r="21" spans="1:50" s="75" customFormat="1" x14ac:dyDescent="0.2">
      <c r="A21" s="76" t="s">
        <v>22</v>
      </c>
      <c r="B21" s="71" t="s">
        <v>30</v>
      </c>
      <c r="C21" s="72"/>
      <c r="D21" s="64">
        <v>0</v>
      </c>
      <c r="E21" s="64">
        <v>0</v>
      </c>
      <c r="F21" s="64">
        <v>0</v>
      </c>
      <c r="G21" s="63">
        <v>0</v>
      </c>
      <c r="H21" s="64">
        <v>0</v>
      </c>
      <c r="I21" s="64">
        <v>0</v>
      </c>
      <c r="J21" s="64">
        <v>0</v>
      </c>
      <c r="K21" s="63">
        <v>0</v>
      </c>
      <c r="L21" s="179">
        <v>0</v>
      </c>
      <c r="M21" s="64">
        <v>0</v>
      </c>
      <c r="N21" s="179">
        <v>0</v>
      </c>
      <c r="O21" s="64">
        <v>0</v>
      </c>
      <c r="P21" s="64">
        <v>0</v>
      </c>
      <c r="Q21" s="179">
        <v>0</v>
      </c>
      <c r="R21" s="73">
        <f t="shared" si="9"/>
        <v>0</v>
      </c>
      <c r="S21" s="73">
        <f t="shared" si="10"/>
        <v>0</v>
      </c>
      <c r="T21" s="73">
        <f t="shared" si="10"/>
        <v>0</v>
      </c>
      <c r="U21" s="73">
        <f t="shared" si="10"/>
        <v>0</v>
      </c>
      <c r="V21" s="73">
        <f t="shared" si="10"/>
        <v>0</v>
      </c>
      <c r="W21" s="69">
        <v>0</v>
      </c>
      <c r="X21" s="69">
        <v>0</v>
      </c>
      <c r="Y21" s="69">
        <v>0</v>
      </c>
      <c r="Z21" s="69">
        <v>0</v>
      </c>
      <c r="AA21" s="69">
        <v>0</v>
      </c>
      <c r="AB21" s="69">
        <v>0</v>
      </c>
      <c r="AC21" s="69">
        <v>0</v>
      </c>
      <c r="AD21" s="69">
        <f t="shared" si="5"/>
        <v>0</v>
      </c>
      <c r="AE21" s="5"/>
      <c r="AF21" s="5"/>
      <c r="AG21" s="5"/>
      <c r="AH21" s="5"/>
      <c r="AI21" s="5"/>
      <c r="AJ21" s="5"/>
      <c r="AK21" s="5"/>
      <c r="AL21" s="5"/>
      <c r="AM21" s="5"/>
      <c r="AN21" s="5"/>
      <c r="AO21" s="74"/>
      <c r="AP21" s="74"/>
      <c r="AQ21" s="74"/>
      <c r="AR21" s="74"/>
      <c r="AS21" s="74"/>
      <c r="AT21" s="74"/>
      <c r="AU21" s="74"/>
      <c r="AV21" s="74"/>
      <c r="AW21" s="74"/>
      <c r="AX21" s="74"/>
    </row>
    <row r="22" spans="1:50" s="75" customFormat="1" x14ac:dyDescent="0.2">
      <c r="A22" s="76" t="s">
        <v>23</v>
      </c>
      <c r="B22" s="71" t="s">
        <v>31</v>
      </c>
      <c r="C22" s="72"/>
      <c r="D22" s="64">
        <v>0</v>
      </c>
      <c r="E22" s="64">
        <v>0</v>
      </c>
      <c r="F22" s="64">
        <v>0</v>
      </c>
      <c r="G22" s="64">
        <v>0</v>
      </c>
      <c r="H22" s="64">
        <v>0</v>
      </c>
      <c r="I22" s="64">
        <v>0</v>
      </c>
      <c r="J22" s="64">
        <v>0</v>
      </c>
      <c r="K22" s="63">
        <v>0</v>
      </c>
      <c r="L22" s="179">
        <v>0</v>
      </c>
      <c r="M22" s="64">
        <v>0</v>
      </c>
      <c r="N22" s="179">
        <v>0</v>
      </c>
      <c r="O22" s="64">
        <v>0</v>
      </c>
      <c r="P22" s="64">
        <v>0</v>
      </c>
      <c r="Q22" s="179">
        <v>0</v>
      </c>
      <c r="R22" s="73">
        <f t="shared" si="9"/>
        <v>0</v>
      </c>
      <c r="S22" s="73">
        <f t="shared" si="10"/>
        <v>0</v>
      </c>
      <c r="T22" s="73">
        <f t="shared" si="10"/>
        <v>0</v>
      </c>
      <c r="U22" s="73">
        <f t="shared" si="10"/>
        <v>0</v>
      </c>
      <c r="V22" s="73">
        <f t="shared" si="10"/>
        <v>0</v>
      </c>
      <c r="W22" s="69">
        <v>0</v>
      </c>
      <c r="X22" s="69">
        <v>0</v>
      </c>
      <c r="Y22" s="69">
        <v>0</v>
      </c>
      <c r="Z22" s="69">
        <v>0</v>
      </c>
      <c r="AA22" s="69">
        <v>0</v>
      </c>
      <c r="AB22" s="69">
        <v>0</v>
      </c>
      <c r="AC22" s="69">
        <v>0</v>
      </c>
      <c r="AD22" s="69">
        <f t="shared" si="5"/>
        <v>0</v>
      </c>
      <c r="AE22" s="5"/>
      <c r="AF22" s="5"/>
      <c r="AG22" s="5"/>
      <c r="AH22" s="5"/>
      <c r="AI22" s="5"/>
      <c r="AJ22" s="5"/>
      <c r="AK22" s="5"/>
      <c r="AL22" s="5"/>
      <c r="AM22" s="5"/>
      <c r="AN22" s="5"/>
      <c r="AO22" s="74"/>
      <c r="AP22" s="74"/>
      <c r="AQ22" s="74"/>
      <c r="AR22" s="74"/>
      <c r="AS22" s="74"/>
      <c r="AT22" s="74"/>
      <c r="AU22" s="74"/>
      <c r="AV22" s="74"/>
      <c r="AW22" s="74"/>
      <c r="AX22" s="74"/>
    </row>
    <row r="23" spans="1:50" s="190" customFormat="1" x14ac:dyDescent="0.2">
      <c r="A23" s="180" t="s">
        <v>23</v>
      </c>
      <c r="B23" s="181" t="s">
        <v>205</v>
      </c>
      <c r="C23" s="182"/>
      <c r="D23" s="183">
        <v>0</v>
      </c>
      <c r="E23" s="183">
        <v>0</v>
      </c>
      <c r="F23" s="183">
        <v>0</v>
      </c>
      <c r="G23" s="183">
        <v>0</v>
      </c>
      <c r="H23" s="183">
        <v>121.7</v>
      </c>
      <c r="I23" s="183">
        <v>0</v>
      </c>
      <c r="J23" s="183">
        <v>0</v>
      </c>
      <c r="K23" s="184">
        <v>0</v>
      </c>
      <c r="L23" s="185">
        <v>0</v>
      </c>
      <c r="M23" s="183">
        <v>0</v>
      </c>
      <c r="N23" s="185">
        <v>0</v>
      </c>
      <c r="O23" s="183">
        <v>0</v>
      </c>
      <c r="P23" s="183">
        <v>0</v>
      </c>
      <c r="Q23" s="185">
        <v>0</v>
      </c>
      <c r="R23" s="186">
        <f t="shared" si="9"/>
        <v>0</v>
      </c>
      <c r="S23" s="186">
        <f t="shared" si="10"/>
        <v>0</v>
      </c>
      <c r="T23" s="186">
        <f t="shared" si="10"/>
        <v>0</v>
      </c>
      <c r="U23" s="186">
        <f t="shared" si="10"/>
        <v>0</v>
      </c>
      <c r="V23" s="186">
        <f t="shared" si="10"/>
        <v>0</v>
      </c>
      <c r="W23" s="186">
        <v>166.7</v>
      </c>
      <c r="X23" s="187">
        <v>0</v>
      </c>
      <c r="Y23" s="187">
        <v>178.9</v>
      </c>
      <c r="Z23" s="187">
        <v>264.10000000000002</v>
      </c>
      <c r="AA23" s="187">
        <v>365.1</v>
      </c>
      <c r="AB23" s="187">
        <v>0</v>
      </c>
      <c r="AC23" s="187">
        <v>0</v>
      </c>
      <c r="AD23" s="187">
        <f t="shared" si="5"/>
        <v>0</v>
      </c>
      <c r="AE23" s="188"/>
      <c r="AF23" s="188"/>
      <c r="AG23" s="188"/>
      <c r="AH23" s="188"/>
      <c r="AI23" s="188"/>
      <c r="AJ23" s="188"/>
      <c r="AK23" s="188"/>
      <c r="AL23" s="188"/>
      <c r="AM23" s="188"/>
      <c r="AN23" s="188"/>
      <c r="AO23" s="189"/>
      <c r="AP23" s="189"/>
      <c r="AQ23" s="189"/>
      <c r="AR23" s="189"/>
      <c r="AS23" s="189"/>
      <c r="AT23" s="189"/>
      <c r="AU23" s="189"/>
      <c r="AV23" s="189"/>
      <c r="AW23" s="189"/>
      <c r="AX23" s="189"/>
    </row>
    <row r="24" spans="1:50" s="75" customFormat="1" x14ac:dyDescent="0.2">
      <c r="A24" s="76" t="s">
        <v>24</v>
      </c>
      <c r="B24" s="71" t="s">
        <v>124</v>
      </c>
      <c r="C24" s="72">
        <v>15</v>
      </c>
      <c r="D24" s="64">
        <f t="shared" si="0"/>
        <v>609.48</v>
      </c>
      <c r="E24" s="178">
        <v>40.631999999999998</v>
      </c>
      <c r="F24" s="179">
        <v>499.9</v>
      </c>
      <c r="G24" s="63">
        <f t="shared" si="6"/>
        <v>33.326666666666668</v>
      </c>
      <c r="H24" s="64">
        <v>486.7</v>
      </c>
      <c r="I24" s="63">
        <f t="shared" ref="I24:I32" si="13">H24/C24</f>
        <v>32.446666666666665</v>
      </c>
      <c r="J24" s="64">
        <f t="shared" ref="J24:J32" si="14">ROUND(K24*C24,1)</f>
        <v>493.2</v>
      </c>
      <c r="K24" s="63">
        <v>32.879743076640004</v>
      </c>
      <c r="L24" s="179">
        <v>475.7</v>
      </c>
      <c r="M24" s="63">
        <f t="shared" si="7"/>
        <v>31.713333333333331</v>
      </c>
      <c r="N24" s="179">
        <v>631.4</v>
      </c>
      <c r="O24" s="63">
        <f t="shared" si="8"/>
        <v>42.093333333333334</v>
      </c>
      <c r="P24" s="64">
        <f t="shared" ref="P24:P32" si="15">ROUND(Q24*C24,1)</f>
        <v>507</v>
      </c>
      <c r="Q24" s="178">
        <f>507/C24</f>
        <v>33.799999999999997</v>
      </c>
      <c r="R24" s="73">
        <f t="shared" si="9"/>
        <v>549.9</v>
      </c>
      <c r="S24" s="73">
        <f t="shared" si="10"/>
        <v>674.9</v>
      </c>
      <c r="T24" s="73">
        <f t="shared" si="10"/>
        <v>749.9</v>
      </c>
      <c r="U24" s="73">
        <f t="shared" si="10"/>
        <v>999.8</v>
      </c>
      <c r="V24" s="73">
        <f t="shared" si="10"/>
        <v>1074.8</v>
      </c>
      <c r="W24" s="73">
        <f t="shared" si="12"/>
        <v>666.8</v>
      </c>
      <c r="X24" s="73">
        <v>0</v>
      </c>
      <c r="Y24" s="73">
        <f t="shared" ref="Y24:AA30" si="16">ROUND($C24*$I24*Y$6,1)</f>
        <v>715.4</v>
      </c>
      <c r="Z24" s="73">
        <f t="shared" si="16"/>
        <v>1056.0999999999999</v>
      </c>
      <c r="AA24" s="73">
        <f t="shared" si="16"/>
        <v>1460.1</v>
      </c>
      <c r="AB24" s="69">
        <f t="shared" si="5"/>
        <v>813.8</v>
      </c>
      <c r="AC24" s="69">
        <f t="shared" si="5"/>
        <v>1035.7</v>
      </c>
      <c r="AD24" s="69">
        <f t="shared" si="5"/>
        <v>1479.6</v>
      </c>
      <c r="AE24" s="5"/>
      <c r="AF24" s="5"/>
      <c r="AG24" s="5"/>
      <c r="AH24" s="5"/>
      <c r="AI24" s="5"/>
      <c r="AJ24" s="5"/>
      <c r="AK24" s="5"/>
      <c r="AL24" s="5"/>
      <c r="AM24" s="5"/>
      <c r="AN24" s="5"/>
      <c r="AO24" s="74"/>
      <c r="AP24" s="74"/>
      <c r="AQ24" s="74"/>
      <c r="AR24" s="74"/>
      <c r="AS24" s="74"/>
      <c r="AT24" s="74"/>
      <c r="AU24" s="74"/>
      <c r="AV24" s="74"/>
      <c r="AW24" s="74"/>
      <c r="AX24" s="74"/>
    </row>
    <row r="25" spans="1:50" s="75" customFormat="1" x14ac:dyDescent="0.2">
      <c r="A25" s="76" t="s">
        <v>25</v>
      </c>
      <c r="B25" s="71" t="s">
        <v>124</v>
      </c>
      <c r="C25" s="72">
        <v>30</v>
      </c>
      <c r="D25" s="64">
        <f t="shared" si="0"/>
        <v>1218.96</v>
      </c>
      <c r="E25" s="178">
        <v>40.631999999999998</v>
      </c>
      <c r="F25" s="179">
        <v>499.9</v>
      </c>
      <c r="G25" s="63">
        <f t="shared" si="6"/>
        <v>16.663333333333334</v>
      </c>
      <c r="H25" s="64">
        <v>486.7</v>
      </c>
      <c r="I25" s="63">
        <f t="shared" si="13"/>
        <v>16.223333333333333</v>
      </c>
      <c r="J25" s="64">
        <f t="shared" si="14"/>
        <v>493.2</v>
      </c>
      <c r="K25" s="63">
        <v>16.439871538320002</v>
      </c>
      <c r="L25" s="179">
        <v>475.7</v>
      </c>
      <c r="M25" s="63">
        <f t="shared" si="7"/>
        <v>15.856666666666666</v>
      </c>
      <c r="N25" s="179">
        <v>631.4</v>
      </c>
      <c r="O25" s="63">
        <f t="shared" si="8"/>
        <v>21.046666666666667</v>
      </c>
      <c r="P25" s="64">
        <f t="shared" si="15"/>
        <v>507</v>
      </c>
      <c r="Q25" s="178">
        <f>507/C25</f>
        <v>16.899999999999999</v>
      </c>
      <c r="R25" s="73">
        <f t="shared" si="9"/>
        <v>549.9</v>
      </c>
      <c r="S25" s="73">
        <f t="shared" si="10"/>
        <v>674.9</v>
      </c>
      <c r="T25" s="73">
        <f t="shared" si="10"/>
        <v>749.9</v>
      </c>
      <c r="U25" s="73">
        <f t="shared" si="10"/>
        <v>999.8</v>
      </c>
      <c r="V25" s="73">
        <f t="shared" si="10"/>
        <v>1074.8</v>
      </c>
      <c r="W25" s="73">
        <f t="shared" si="12"/>
        <v>666.8</v>
      </c>
      <c r="X25" s="73">
        <v>0</v>
      </c>
      <c r="Y25" s="73">
        <f t="shared" si="16"/>
        <v>715.4</v>
      </c>
      <c r="Z25" s="73">
        <f t="shared" si="16"/>
        <v>1056.0999999999999</v>
      </c>
      <c r="AA25" s="73">
        <f t="shared" si="16"/>
        <v>1460.1</v>
      </c>
      <c r="AB25" s="69">
        <f t="shared" si="5"/>
        <v>813.8</v>
      </c>
      <c r="AC25" s="69">
        <f t="shared" si="5"/>
        <v>1035.7</v>
      </c>
      <c r="AD25" s="69">
        <f t="shared" si="5"/>
        <v>1479.6</v>
      </c>
      <c r="AE25" s="5"/>
      <c r="AF25" s="5"/>
      <c r="AG25" s="5"/>
      <c r="AH25" s="5"/>
      <c r="AI25" s="5"/>
      <c r="AJ25" s="5"/>
      <c r="AK25" s="5"/>
      <c r="AL25" s="5"/>
      <c r="AM25" s="5"/>
      <c r="AN25" s="5"/>
      <c r="AO25" s="74"/>
      <c r="AP25" s="74"/>
      <c r="AQ25" s="74"/>
      <c r="AR25" s="74"/>
      <c r="AS25" s="74"/>
      <c r="AT25" s="74"/>
      <c r="AU25" s="74"/>
      <c r="AV25" s="74"/>
      <c r="AW25" s="74"/>
      <c r="AX25" s="74"/>
    </row>
    <row r="26" spans="1:50" s="75" customFormat="1" x14ac:dyDescent="0.2">
      <c r="A26" s="76" t="s">
        <v>26</v>
      </c>
      <c r="B26" s="71" t="s">
        <v>124</v>
      </c>
      <c r="C26" s="72">
        <v>45</v>
      </c>
      <c r="D26" s="64">
        <f t="shared" si="0"/>
        <v>1828.4399999999998</v>
      </c>
      <c r="E26" s="178">
        <v>40.631999999999998</v>
      </c>
      <c r="F26" s="179">
        <v>499.9</v>
      </c>
      <c r="G26" s="63">
        <f t="shared" si="6"/>
        <v>11.108888888888888</v>
      </c>
      <c r="H26" s="64">
        <v>486.7</v>
      </c>
      <c r="I26" s="63">
        <f t="shared" si="13"/>
        <v>10.815555555555555</v>
      </c>
      <c r="J26" s="64">
        <f t="shared" si="14"/>
        <v>493.2</v>
      </c>
      <c r="K26" s="63">
        <v>10.959914358880001</v>
      </c>
      <c r="L26" s="179">
        <v>475.7</v>
      </c>
      <c r="M26" s="63">
        <f t="shared" si="7"/>
        <v>10.571111111111112</v>
      </c>
      <c r="N26" s="179">
        <v>631.4</v>
      </c>
      <c r="O26" s="63">
        <f t="shared" si="8"/>
        <v>14.031111111111111</v>
      </c>
      <c r="P26" s="64">
        <f t="shared" si="15"/>
        <v>507</v>
      </c>
      <c r="Q26" s="178">
        <f>507/C26</f>
        <v>11.266666666666667</v>
      </c>
      <c r="R26" s="73">
        <f t="shared" si="9"/>
        <v>549.9</v>
      </c>
      <c r="S26" s="73">
        <f t="shared" si="10"/>
        <v>674.9</v>
      </c>
      <c r="T26" s="73">
        <f t="shared" si="10"/>
        <v>749.9</v>
      </c>
      <c r="U26" s="73">
        <f t="shared" si="10"/>
        <v>999.8</v>
      </c>
      <c r="V26" s="73">
        <f t="shared" si="10"/>
        <v>1074.8</v>
      </c>
      <c r="W26" s="73">
        <f t="shared" si="12"/>
        <v>666.8</v>
      </c>
      <c r="X26" s="73">
        <v>0</v>
      </c>
      <c r="Y26" s="73">
        <f t="shared" si="16"/>
        <v>715.4</v>
      </c>
      <c r="Z26" s="73">
        <f t="shared" si="16"/>
        <v>1056.0999999999999</v>
      </c>
      <c r="AA26" s="73">
        <f t="shared" si="16"/>
        <v>1460.1</v>
      </c>
      <c r="AB26" s="69">
        <f t="shared" si="5"/>
        <v>813.8</v>
      </c>
      <c r="AC26" s="69">
        <f t="shared" si="5"/>
        <v>1035.7</v>
      </c>
      <c r="AD26" s="69">
        <f t="shared" si="5"/>
        <v>1479.6</v>
      </c>
      <c r="AE26" s="5"/>
      <c r="AF26" s="5"/>
      <c r="AG26" s="5"/>
      <c r="AH26" s="5"/>
      <c r="AI26" s="5"/>
      <c r="AJ26" s="5"/>
      <c r="AK26" s="5"/>
      <c r="AL26" s="5"/>
      <c r="AM26" s="5"/>
      <c r="AN26" s="5"/>
      <c r="AO26" s="74"/>
      <c r="AP26" s="74"/>
      <c r="AQ26" s="74"/>
      <c r="AR26" s="74"/>
      <c r="AS26" s="74"/>
      <c r="AT26" s="74"/>
      <c r="AU26" s="74"/>
      <c r="AV26" s="74"/>
      <c r="AW26" s="74"/>
      <c r="AX26" s="74"/>
    </row>
    <row r="27" spans="1:50" s="75" customFormat="1" x14ac:dyDescent="0.2">
      <c r="A27" s="76" t="s">
        <v>106</v>
      </c>
      <c r="B27" s="71" t="s">
        <v>124</v>
      </c>
      <c r="C27" s="72">
        <v>52.5</v>
      </c>
      <c r="D27" s="64">
        <f t="shared" si="0"/>
        <v>2133.1799999999998</v>
      </c>
      <c r="E27" s="178">
        <v>40.631999999999998</v>
      </c>
      <c r="F27" s="179">
        <v>0</v>
      </c>
      <c r="G27" s="63">
        <f t="shared" si="6"/>
        <v>0</v>
      </c>
      <c r="H27" s="64">
        <v>0</v>
      </c>
      <c r="I27" s="63">
        <f t="shared" si="13"/>
        <v>0</v>
      </c>
      <c r="J27" s="64">
        <f t="shared" si="14"/>
        <v>0</v>
      </c>
      <c r="K27" s="63">
        <v>0</v>
      </c>
      <c r="L27" s="179">
        <v>0</v>
      </c>
      <c r="M27" s="63">
        <f t="shared" si="7"/>
        <v>0</v>
      </c>
      <c r="N27" s="179">
        <v>0</v>
      </c>
      <c r="O27" s="63">
        <f t="shared" si="8"/>
        <v>0</v>
      </c>
      <c r="P27" s="64">
        <f t="shared" si="15"/>
        <v>0</v>
      </c>
      <c r="Q27" s="178">
        <v>0</v>
      </c>
      <c r="R27" s="73">
        <f t="shared" si="9"/>
        <v>0</v>
      </c>
      <c r="S27" s="73">
        <f t="shared" si="10"/>
        <v>0</v>
      </c>
      <c r="T27" s="73">
        <f t="shared" si="10"/>
        <v>0</v>
      </c>
      <c r="U27" s="73">
        <f t="shared" si="10"/>
        <v>0</v>
      </c>
      <c r="V27" s="73">
        <f t="shared" si="10"/>
        <v>0</v>
      </c>
      <c r="W27" s="73">
        <f t="shared" si="12"/>
        <v>0</v>
      </c>
      <c r="X27" s="73">
        <v>0</v>
      </c>
      <c r="Y27" s="73">
        <f t="shared" si="16"/>
        <v>0</v>
      </c>
      <c r="Z27" s="73">
        <f t="shared" si="16"/>
        <v>0</v>
      </c>
      <c r="AA27" s="73">
        <f t="shared" si="16"/>
        <v>0</v>
      </c>
      <c r="AB27" s="69">
        <f t="shared" si="5"/>
        <v>0</v>
      </c>
      <c r="AC27" s="69">
        <f t="shared" si="5"/>
        <v>0</v>
      </c>
      <c r="AD27" s="69">
        <f t="shared" si="5"/>
        <v>0</v>
      </c>
      <c r="AE27" s="5"/>
      <c r="AF27" s="5"/>
      <c r="AG27" s="5"/>
      <c r="AH27" s="5"/>
      <c r="AI27" s="5"/>
      <c r="AJ27" s="5"/>
      <c r="AK27" s="5"/>
      <c r="AL27" s="5"/>
      <c r="AM27" s="5"/>
      <c r="AN27" s="5"/>
      <c r="AO27" s="74"/>
      <c r="AP27" s="74"/>
      <c r="AQ27" s="74"/>
      <c r="AR27" s="74"/>
      <c r="AS27" s="74"/>
      <c r="AT27" s="74"/>
      <c r="AU27" s="74"/>
      <c r="AV27" s="74"/>
      <c r="AW27" s="74"/>
      <c r="AX27" s="74"/>
    </row>
    <row r="28" spans="1:50" s="75" customFormat="1" x14ac:dyDescent="0.2">
      <c r="A28" s="76" t="s">
        <v>19</v>
      </c>
      <c r="B28" s="71" t="s">
        <v>125</v>
      </c>
      <c r="C28" s="72">
        <v>15</v>
      </c>
      <c r="D28" s="64">
        <f t="shared" si="0"/>
        <v>609.48</v>
      </c>
      <c r="E28" s="178">
        <v>40.631999999999998</v>
      </c>
      <c r="F28" s="179">
        <v>499.9</v>
      </c>
      <c r="G28" s="63">
        <f t="shared" si="6"/>
        <v>33.326666666666668</v>
      </c>
      <c r="H28" s="64">
        <v>513.6</v>
      </c>
      <c r="I28" s="63">
        <f t="shared" si="13"/>
        <v>34.24</v>
      </c>
      <c r="J28" s="64">
        <f t="shared" si="14"/>
        <v>493.2</v>
      </c>
      <c r="K28" s="63">
        <v>32.879743076640004</v>
      </c>
      <c r="L28" s="179">
        <v>475.7</v>
      </c>
      <c r="M28" s="63">
        <f t="shared" si="7"/>
        <v>31.713333333333331</v>
      </c>
      <c r="N28" s="179">
        <v>631.4</v>
      </c>
      <c r="O28" s="63">
        <f t="shared" si="8"/>
        <v>42.093333333333334</v>
      </c>
      <c r="P28" s="64">
        <f t="shared" si="15"/>
        <v>507</v>
      </c>
      <c r="Q28" s="178">
        <f>507/C28</f>
        <v>33.799999999999997</v>
      </c>
      <c r="R28" s="73">
        <f t="shared" si="9"/>
        <v>549.9</v>
      </c>
      <c r="S28" s="73">
        <f t="shared" si="10"/>
        <v>674.9</v>
      </c>
      <c r="T28" s="73">
        <f t="shared" si="10"/>
        <v>749.9</v>
      </c>
      <c r="U28" s="73">
        <f t="shared" si="10"/>
        <v>999.8</v>
      </c>
      <c r="V28" s="73">
        <f t="shared" si="10"/>
        <v>1074.8</v>
      </c>
      <c r="W28" s="73">
        <v>0</v>
      </c>
      <c r="X28" s="73">
        <f>ROUND($C28*$I28*X$6,1)</f>
        <v>832</v>
      </c>
      <c r="Y28" s="73">
        <f t="shared" si="16"/>
        <v>755</v>
      </c>
      <c r="Z28" s="73">
        <f t="shared" si="16"/>
        <v>1114.5</v>
      </c>
      <c r="AA28" s="73">
        <f t="shared" si="16"/>
        <v>1540.8</v>
      </c>
      <c r="AB28" s="69">
        <f t="shared" si="5"/>
        <v>813.8</v>
      </c>
      <c r="AC28" s="69">
        <f t="shared" si="5"/>
        <v>1035.7</v>
      </c>
      <c r="AD28" s="69">
        <f t="shared" si="5"/>
        <v>1479.6</v>
      </c>
      <c r="AE28" s="5"/>
      <c r="AF28" s="5"/>
      <c r="AG28" s="5"/>
      <c r="AH28" s="5"/>
      <c r="AI28" s="5"/>
      <c r="AJ28" s="5"/>
      <c r="AK28" s="5"/>
      <c r="AL28" s="5"/>
      <c r="AM28" s="5"/>
      <c r="AN28" s="5"/>
      <c r="AO28" s="74"/>
      <c r="AP28" s="74"/>
      <c r="AQ28" s="74"/>
      <c r="AR28" s="74"/>
      <c r="AS28" s="74"/>
      <c r="AT28" s="74"/>
      <c r="AU28" s="74"/>
      <c r="AV28" s="74"/>
      <c r="AW28" s="74"/>
      <c r="AX28" s="74"/>
    </row>
    <row r="29" spans="1:50" s="75" customFormat="1" x14ac:dyDescent="0.2">
      <c r="A29" s="76" t="s">
        <v>20</v>
      </c>
      <c r="B29" s="71" t="s">
        <v>125</v>
      </c>
      <c r="C29" s="72">
        <v>30</v>
      </c>
      <c r="D29" s="64">
        <f t="shared" si="0"/>
        <v>1218.96</v>
      </c>
      <c r="E29" s="178">
        <v>40.631999999999998</v>
      </c>
      <c r="F29" s="179">
        <v>499.9</v>
      </c>
      <c r="G29" s="63">
        <f t="shared" si="6"/>
        <v>16.663333333333334</v>
      </c>
      <c r="H29" s="64">
        <v>513.6</v>
      </c>
      <c r="I29" s="63">
        <f t="shared" si="13"/>
        <v>17.12</v>
      </c>
      <c r="J29" s="64">
        <f t="shared" si="14"/>
        <v>493.2</v>
      </c>
      <c r="K29" s="63">
        <v>16.439871538320002</v>
      </c>
      <c r="L29" s="179">
        <v>475.7</v>
      </c>
      <c r="M29" s="63">
        <f t="shared" si="7"/>
        <v>15.856666666666666</v>
      </c>
      <c r="N29" s="179">
        <v>631.4</v>
      </c>
      <c r="O29" s="63">
        <f t="shared" si="8"/>
        <v>21.046666666666667</v>
      </c>
      <c r="P29" s="64">
        <f t="shared" si="15"/>
        <v>507</v>
      </c>
      <c r="Q29" s="178">
        <f>507/C29</f>
        <v>16.899999999999999</v>
      </c>
      <c r="R29" s="73">
        <f t="shared" si="9"/>
        <v>549.9</v>
      </c>
      <c r="S29" s="73">
        <f t="shared" si="10"/>
        <v>674.9</v>
      </c>
      <c r="T29" s="73">
        <f t="shared" si="10"/>
        <v>749.9</v>
      </c>
      <c r="U29" s="73">
        <f t="shared" si="10"/>
        <v>999.8</v>
      </c>
      <c r="V29" s="73">
        <f t="shared" si="10"/>
        <v>1074.8</v>
      </c>
      <c r="W29" s="73">
        <v>0</v>
      </c>
      <c r="X29" s="73">
        <f>ROUND($C29*$I29*X$6,1)</f>
        <v>832</v>
      </c>
      <c r="Y29" s="73">
        <f t="shared" si="16"/>
        <v>755</v>
      </c>
      <c r="Z29" s="73">
        <f t="shared" si="16"/>
        <v>1114.5</v>
      </c>
      <c r="AA29" s="73">
        <f t="shared" si="16"/>
        <v>1540.8</v>
      </c>
      <c r="AB29" s="69">
        <f t="shared" si="5"/>
        <v>813.8</v>
      </c>
      <c r="AC29" s="69">
        <f t="shared" si="5"/>
        <v>1035.7</v>
      </c>
      <c r="AD29" s="69">
        <f t="shared" si="5"/>
        <v>1479.6</v>
      </c>
      <c r="AE29" s="5"/>
      <c r="AF29" s="5"/>
      <c r="AG29" s="5"/>
      <c r="AH29" s="5"/>
      <c r="AI29" s="5"/>
      <c r="AJ29" s="5"/>
      <c r="AK29" s="5"/>
      <c r="AL29" s="5"/>
      <c r="AM29" s="5"/>
      <c r="AN29" s="5"/>
      <c r="AO29" s="74"/>
      <c r="AP29" s="74"/>
      <c r="AQ29" s="74"/>
      <c r="AR29" s="74"/>
      <c r="AS29" s="74"/>
      <c r="AT29" s="74"/>
      <c r="AU29" s="74"/>
      <c r="AV29" s="74"/>
      <c r="AW29" s="74"/>
      <c r="AX29" s="74"/>
    </row>
    <row r="30" spans="1:50" s="75" customFormat="1" x14ac:dyDescent="0.2">
      <c r="A30" s="76" t="s">
        <v>21</v>
      </c>
      <c r="B30" s="71" t="s">
        <v>125</v>
      </c>
      <c r="C30" s="72">
        <v>45</v>
      </c>
      <c r="D30" s="64">
        <f t="shared" si="0"/>
        <v>1828.4399999999998</v>
      </c>
      <c r="E30" s="178">
        <v>40.631999999999998</v>
      </c>
      <c r="F30" s="179">
        <v>499.9</v>
      </c>
      <c r="G30" s="63">
        <f t="shared" si="6"/>
        <v>11.108888888888888</v>
      </c>
      <c r="H30" s="64">
        <v>513.6</v>
      </c>
      <c r="I30" s="63">
        <f t="shared" si="13"/>
        <v>11.413333333333334</v>
      </c>
      <c r="J30" s="64">
        <f t="shared" si="14"/>
        <v>493.2</v>
      </c>
      <c r="K30" s="63">
        <v>10.959914358880001</v>
      </c>
      <c r="L30" s="179">
        <v>475.7</v>
      </c>
      <c r="M30" s="63">
        <f t="shared" si="7"/>
        <v>10.571111111111112</v>
      </c>
      <c r="N30" s="179">
        <v>631.4</v>
      </c>
      <c r="O30" s="63">
        <f t="shared" si="8"/>
        <v>14.031111111111111</v>
      </c>
      <c r="P30" s="64">
        <f t="shared" si="15"/>
        <v>507</v>
      </c>
      <c r="Q30" s="178">
        <f>507/C30</f>
        <v>11.266666666666667</v>
      </c>
      <c r="R30" s="73">
        <f t="shared" si="9"/>
        <v>549.9</v>
      </c>
      <c r="S30" s="73">
        <f t="shared" si="10"/>
        <v>674.9</v>
      </c>
      <c r="T30" s="73">
        <f t="shared" si="10"/>
        <v>749.9</v>
      </c>
      <c r="U30" s="73">
        <f t="shared" si="10"/>
        <v>999.8</v>
      </c>
      <c r="V30" s="73">
        <f t="shared" si="10"/>
        <v>1074.8</v>
      </c>
      <c r="W30" s="73">
        <v>0</v>
      </c>
      <c r="X30" s="73">
        <f>ROUND($C30*$I30*X$6,1)</f>
        <v>832</v>
      </c>
      <c r="Y30" s="73">
        <f t="shared" si="16"/>
        <v>755</v>
      </c>
      <c r="Z30" s="73">
        <f t="shared" si="16"/>
        <v>1114.5</v>
      </c>
      <c r="AA30" s="73">
        <f t="shared" si="16"/>
        <v>1540.8</v>
      </c>
      <c r="AB30" s="69">
        <f t="shared" si="5"/>
        <v>813.8</v>
      </c>
      <c r="AC30" s="69">
        <f t="shared" si="5"/>
        <v>1035.7</v>
      </c>
      <c r="AD30" s="69">
        <f t="shared" si="5"/>
        <v>1479.6</v>
      </c>
      <c r="AE30" s="5"/>
      <c r="AF30" s="5"/>
      <c r="AG30" s="5"/>
      <c r="AH30" s="5"/>
      <c r="AI30" s="5"/>
      <c r="AJ30" s="5"/>
      <c r="AK30" s="5"/>
      <c r="AL30" s="5"/>
      <c r="AM30" s="5"/>
      <c r="AN30" s="5"/>
      <c r="AO30" s="74"/>
      <c r="AP30" s="74"/>
      <c r="AQ30" s="74"/>
      <c r="AR30" s="74"/>
      <c r="AS30" s="74"/>
      <c r="AT30" s="74"/>
      <c r="AU30" s="74"/>
      <c r="AV30" s="74"/>
      <c r="AW30" s="74"/>
      <c r="AX30" s="74"/>
    </row>
    <row r="31" spans="1:50" s="75" customFormat="1" x14ac:dyDescent="0.2">
      <c r="A31" s="76" t="s">
        <v>105</v>
      </c>
      <c r="B31" s="71" t="s">
        <v>125</v>
      </c>
      <c r="C31" s="72">
        <v>52.5</v>
      </c>
      <c r="D31" s="64">
        <f t="shared" si="0"/>
        <v>2133.1799999999998</v>
      </c>
      <c r="E31" s="178">
        <v>40.631999999999998</v>
      </c>
      <c r="F31" s="179">
        <v>0</v>
      </c>
      <c r="G31" s="63">
        <f t="shared" si="6"/>
        <v>0</v>
      </c>
      <c r="H31" s="64">
        <v>0</v>
      </c>
      <c r="I31" s="63">
        <f t="shared" si="13"/>
        <v>0</v>
      </c>
      <c r="J31" s="64">
        <f t="shared" si="14"/>
        <v>0</v>
      </c>
      <c r="K31" s="63">
        <v>0</v>
      </c>
      <c r="L31" s="179">
        <v>0</v>
      </c>
      <c r="M31" s="63">
        <f t="shared" si="7"/>
        <v>0</v>
      </c>
      <c r="N31" s="179">
        <v>0</v>
      </c>
      <c r="O31" s="63">
        <f t="shared" si="8"/>
        <v>0</v>
      </c>
      <c r="P31" s="64">
        <f t="shared" si="15"/>
        <v>0</v>
      </c>
      <c r="Q31" s="178">
        <v>0</v>
      </c>
      <c r="R31" s="73">
        <f t="shared" si="9"/>
        <v>0</v>
      </c>
      <c r="S31" s="73">
        <f t="shared" si="10"/>
        <v>0</v>
      </c>
      <c r="T31" s="73">
        <f t="shared" si="10"/>
        <v>0</v>
      </c>
      <c r="U31" s="73">
        <f t="shared" si="10"/>
        <v>0</v>
      </c>
      <c r="V31" s="73">
        <f t="shared" si="10"/>
        <v>0</v>
      </c>
      <c r="W31" s="73">
        <v>0</v>
      </c>
      <c r="X31" s="73">
        <f>ROUND($C31*$I31*X$6,1)</f>
        <v>0</v>
      </c>
      <c r="Y31" s="73">
        <f>ROUND($C31*$I31*Y$6,1)</f>
        <v>0</v>
      </c>
      <c r="Z31" s="73">
        <f>ROUND($C31*$I31*Z$6,1)</f>
        <v>0</v>
      </c>
      <c r="AA31" s="73">
        <v>0</v>
      </c>
      <c r="AB31" s="69">
        <f t="shared" si="5"/>
        <v>0</v>
      </c>
      <c r="AC31" s="69">
        <f t="shared" si="5"/>
        <v>0</v>
      </c>
      <c r="AD31" s="69">
        <f t="shared" si="5"/>
        <v>0</v>
      </c>
      <c r="AE31" s="5"/>
      <c r="AF31" s="5"/>
      <c r="AG31" s="5"/>
      <c r="AH31" s="5"/>
      <c r="AI31" s="5"/>
      <c r="AJ31" s="5"/>
      <c r="AK31" s="5"/>
      <c r="AL31" s="5"/>
      <c r="AM31" s="5"/>
      <c r="AN31" s="5"/>
      <c r="AO31" s="74"/>
      <c r="AP31" s="74"/>
      <c r="AQ31" s="74"/>
      <c r="AR31" s="74"/>
      <c r="AS31" s="74"/>
      <c r="AT31" s="74"/>
      <c r="AU31" s="74"/>
      <c r="AV31" s="74"/>
      <c r="AW31" s="74"/>
      <c r="AX31" s="74"/>
    </row>
    <row r="32" spans="1:50" s="75" customFormat="1" x14ac:dyDescent="0.2">
      <c r="A32" s="76" t="s">
        <v>15</v>
      </c>
      <c r="B32" s="71" t="s">
        <v>16</v>
      </c>
      <c r="C32" s="72">
        <v>21.43</v>
      </c>
      <c r="D32" s="64">
        <f t="shared" si="0"/>
        <v>870.74375999999995</v>
      </c>
      <c r="E32" s="178">
        <v>40.631999999999998</v>
      </c>
      <c r="F32" s="179">
        <v>412.2</v>
      </c>
      <c r="G32" s="63">
        <f t="shared" si="6"/>
        <v>19.234717685487634</v>
      </c>
      <c r="H32" s="64">
        <v>400.3</v>
      </c>
      <c r="I32" s="63">
        <f t="shared" si="13"/>
        <v>18.679421371908539</v>
      </c>
      <c r="J32" s="64">
        <f t="shared" si="14"/>
        <v>405.9</v>
      </c>
      <c r="K32" s="63">
        <v>18.940000000000001</v>
      </c>
      <c r="L32" s="179">
        <v>375.3</v>
      </c>
      <c r="M32" s="63">
        <f t="shared" si="7"/>
        <v>17.512832477834813</v>
      </c>
      <c r="N32" s="179">
        <v>498.2</v>
      </c>
      <c r="O32" s="63">
        <f t="shared" si="8"/>
        <v>23.247783481101258</v>
      </c>
      <c r="P32" s="64">
        <f t="shared" si="15"/>
        <v>417.9</v>
      </c>
      <c r="Q32" s="178">
        <v>19.503</v>
      </c>
      <c r="R32" s="73">
        <f t="shared" si="9"/>
        <v>453.4</v>
      </c>
      <c r="S32" s="73">
        <f t="shared" si="10"/>
        <v>556.5</v>
      </c>
      <c r="T32" s="73">
        <f t="shared" si="10"/>
        <v>618.29999999999995</v>
      </c>
      <c r="U32" s="73">
        <f t="shared" si="10"/>
        <v>824.4</v>
      </c>
      <c r="V32" s="73">
        <f t="shared" si="10"/>
        <v>886.2</v>
      </c>
      <c r="W32" s="73">
        <f>H32</f>
        <v>400.3</v>
      </c>
      <c r="X32" s="73">
        <f>W32</f>
        <v>400.3</v>
      </c>
      <c r="Y32" s="73">
        <f>X32</f>
        <v>400.3</v>
      </c>
      <c r="Z32" s="73">
        <f>Y32</f>
        <v>400.3</v>
      </c>
      <c r="AA32" s="73">
        <f>Z32</f>
        <v>400.3</v>
      </c>
      <c r="AB32" s="69">
        <f t="shared" si="5"/>
        <v>669.7</v>
      </c>
      <c r="AC32" s="69">
        <f t="shared" si="5"/>
        <v>852.4</v>
      </c>
      <c r="AD32" s="69">
        <f t="shared" si="5"/>
        <v>1217.7</v>
      </c>
      <c r="AE32" s="5"/>
      <c r="AF32" s="5"/>
      <c r="AG32" s="5"/>
      <c r="AH32" s="5"/>
      <c r="AI32" s="5"/>
      <c r="AJ32" s="5"/>
      <c r="AK32" s="5"/>
      <c r="AL32" s="5"/>
      <c r="AM32" s="5"/>
      <c r="AN32" s="5"/>
      <c r="AO32" s="74"/>
      <c r="AP32" s="74"/>
      <c r="AQ32" s="74"/>
      <c r="AR32" s="74"/>
      <c r="AS32" s="74"/>
      <c r="AT32" s="74"/>
      <c r="AU32" s="74"/>
      <c r="AV32" s="74"/>
      <c r="AW32" s="74"/>
      <c r="AX32" s="74"/>
    </row>
    <row r="33" spans="1:50" x14ac:dyDescent="0.2">
      <c r="A33" s="77"/>
      <c r="B33" s="78"/>
      <c r="C33" s="79"/>
      <c r="D33" s="80"/>
      <c r="E33" s="81"/>
      <c r="F33" s="81"/>
      <c r="G33" s="81"/>
      <c r="H33" s="80"/>
      <c r="I33" s="81"/>
      <c r="J33" s="80"/>
      <c r="K33" s="80"/>
      <c r="L33" s="80"/>
      <c r="M33" s="81"/>
      <c r="N33" s="80"/>
      <c r="O33" s="81"/>
      <c r="P33" s="80"/>
      <c r="Q33" s="81"/>
      <c r="R33" s="174"/>
      <c r="S33" s="174"/>
      <c r="T33" s="174"/>
      <c r="U33" s="174"/>
      <c r="V33" s="174"/>
      <c r="W33" s="82"/>
      <c r="X33" s="82"/>
      <c r="Y33" s="82"/>
      <c r="Z33" s="82"/>
      <c r="AA33" s="82"/>
      <c r="AB33" s="83"/>
      <c r="AC33" s="83"/>
      <c r="AD33" s="83"/>
    </row>
    <row r="34" spans="1:50" x14ac:dyDescent="0.2">
      <c r="A34" s="41"/>
      <c r="B34" s="42" t="s">
        <v>121</v>
      </c>
      <c r="C34" s="43"/>
      <c r="D34" s="44"/>
      <c r="E34" s="45"/>
      <c r="F34" s="45"/>
      <c r="G34" s="45"/>
      <c r="H34" s="46"/>
      <c r="I34" s="45"/>
      <c r="J34" s="46"/>
      <c r="K34" s="45"/>
      <c r="L34" s="44"/>
      <c r="M34" s="44"/>
      <c r="N34" s="44"/>
      <c r="O34" s="44"/>
      <c r="P34" s="45"/>
      <c r="Q34" s="45"/>
      <c r="R34" s="45"/>
      <c r="S34" s="45"/>
      <c r="T34" s="45"/>
      <c r="U34" s="45"/>
      <c r="V34" s="45"/>
      <c r="W34" s="47"/>
      <c r="X34" s="48"/>
      <c r="Y34" s="48"/>
      <c r="Z34" s="48"/>
      <c r="AA34" s="48"/>
      <c r="AB34" s="44"/>
      <c r="AC34" s="44"/>
      <c r="AD34" s="49"/>
    </row>
    <row r="35" spans="1:50" x14ac:dyDescent="0.2">
      <c r="A35" s="84"/>
      <c r="B35" s="85"/>
      <c r="C35" s="86"/>
      <c r="D35" s="55"/>
      <c r="E35" s="87"/>
      <c r="F35" s="87"/>
      <c r="G35" s="87"/>
      <c r="H35" s="55"/>
      <c r="I35" s="87"/>
      <c r="J35" s="55"/>
      <c r="K35" s="55"/>
      <c r="L35" s="55"/>
      <c r="M35" s="87"/>
      <c r="N35" s="87"/>
      <c r="O35" s="87"/>
      <c r="P35" s="55"/>
      <c r="Q35" s="87"/>
      <c r="R35" s="73"/>
      <c r="S35" s="73"/>
      <c r="T35" s="73"/>
      <c r="U35" s="73"/>
      <c r="V35" s="73"/>
      <c r="W35" s="88"/>
      <c r="X35" s="88"/>
      <c r="Y35" s="88"/>
      <c r="Z35" s="88"/>
      <c r="AA35" s="88"/>
      <c r="AB35" s="89"/>
      <c r="AC35" s="89"/>
      <c r="AD35" s="89"/>
    </row>
    <row r="36" spans="1:50" ht="76.5" x14ac:dyDescent="0.2">
      <c r="A36" s="76" t="s">
        <v>123</v>
      </c>
      <c r="B36" s="90" t="s">
        <v>164</v>
      </c>
      <c r="C36" s="72"/>
      <c r="D36" s="64">
        <f t="shared" ref="D36:D67" si="17">ROUND(E36*C36,1)</f>
        <v>0</v>
      </c>
      <c r="E36" s="64">
        <v>0</v>
      </c>
      <c r="F36" s="64">
        <f>ROUND(G36*C36,1)</f>
        <v>0</v>
      </c>
      <c r="G36" s="64">
        <f>D36*H36</f>
        <v>0</v>
      </c>
      <c r="H36" s="64">
        <f t="shared" ref="H36:H64" si="18">ROUND(I36*C36,1)</f>
        <v>0</v>
      </c>
      <c r="I36" s="178">
        <v>0</v>
      </c>
      <c r="J36" s="64">
        <v>0</v>
      </c>
      <c r="K36" s="63">
        <v>0</v>
      </c>
      <c r="L36" s="64">
        <f t="shared" ref="L36:L53" si="19">ROUND(M36*C36,1)</f>
        <v>0</v>
      </c>
      <c r="M36" s="178">
        <v>0</v>
      </c>
      <c r="N36" s="63"/>
      <c r="O36" s="178">
        <v>0</v>
      </c>
      <c r="P36" s="64">
        <v>0</v>
      </c>
      <c r="Q36" s="178">
        <v>0</v>
      </c>
      <c r="R36" s="73">
        <f>ROUND($C36*$G36*R$6,1)</f>
        <v>0</v>
      </c>
      <c r="S36" s="73">
        <f>ROUND($C36*$G36*S$6,1)</f>
        <v>0</v>
      </c>
      <c r="T36" s="73">
        <f>ROUND($C36*$G36*T$6,1)</f>
        <v>0</v>
      </c>
      <c r="U36" s="73">
        <f>ROUND($C36*$G36*U$6,1)</f>
        <v>0</v>
      </c>
      <c r="V36" s="73">
        <f>ROUND($C36*$G36*V$6,1)</f>
        <v>0</v>
      </c>
      <c r="W36" s="73">
        <f t="shared" ref="W36:AA46" si="20">ROUND($C36*$I36*W$6,1)</f>
        <v>0</v>
      </c>
      <c r="X36" s="73">
        <f t="shared" si="20"/>
        <v>0</v>
      </c>
      <c r="Y36" s="73">
        <f t="shared" si="20"/>
        <v>0</v>
      </c>
      <c r="Z36" s="73">
        <f t="shared" si="20"/>
        <v>0</v>
      </c>
      <c r="AA36" s="73">
        <f t="shared" si="20"/>
        <v>0</v>
      </c>
      <c r="AB36" s="69">
        <f t="shared" ref="AB36:AD55" si="21">ROUND($J36*AB$6,1)</f>
        <v>0</v>
      </c>
      <c r="AC36" s="69">
        <f t="shared" si="21"/>
        <v>0</v>
      </c>
      <c r="AD36" s="69">
        <f t="shared" si="21"/>
        <v>0</v>
      </c>
    </row>
    <row r="37" spans="1:50" s="94" customFormat="1" ht="14.25" customHeight="1" x14ac:dyDescent="0.2">
      <c r="A37" s="91" t="s">
        <v>92</v>
      </c>
      <c r="B37" s="71" t="s">
        <v>32</v>
      </c>
      <c r="C37" s="72"/>
      <c r="D37" s="64">
        <f t="shared" si="17"/>
        <v>0</v>
      </c>
      <c r="E37" s="64">
        <v>0</v>
      </c>
      <c r="F37" s="64">
        <f t="shared" ref="F37:F64" si="22">ROUND(G37*C37,1)</f>
        <v>0</v>
      </c>
      <c r="G37" s="64">
        <f t="shared" ref="G37" si="23">D37*H37</f>
        <v>0</v>
      </c>
      <c r="H37" s="64">
        <f t="shared" si="18"/>
        <v>0</v>
      </c>
      <c r="I37" s="178">
        <v>0</v>
      </c>
      <c r="J37" s="64">
        <v>0</v>
      </c>
      <c r="K37" s="63">
        <v>0</v>
      </c>
      <c r="L37" s="64">
        <f t="shared" si="19"/>
        <v>0</v>
      </c>
      <c r="M37" s="178">
        <v>0</v>
      </c>
      <c r="N37" s="63"/>
      <c r="O37" s="178">
        <v>0</v>
      </c>
      <c r="P37" s="64">
        <v>0</v>
      </c>
      <c r="Q37" s="178">
        <v>0</v>
      </c>
      <c r="R37" s="73">
        <f t="shared" ref="R37:V68" si="24">ROUND($C37*$G37*R$6,1)</f>
        <v>0</v>
      </c>
      <c r="S37" s="73">
        <f t="shared" si="24"/>
        <v>0</v>
      </c>
      <c r="T37" s="73">
        <f t="shared" si="24"/>
        <v>0</v>
      </c>
      <c r="U37" s="73">
        <f t="shared" si="24"/>
        <v>0</v>
      </c>
      <c r="V37" s="73">
        <f t="shared" si="24"/>
        <v>0</v>
      </c>
      <c r="W37" s="73">
        <f t="shared" si="20"/>
        <v>0</v>
      </c>
      <c r="X37" s="73">
        <f t="shared" si="20"/>
        <v>0</v>
      </c>
      <c r="Y37" s="73">
        <f t="shared" si="20"/>
        <v>0</v>
      </c>
      <c r="Z37" s="73">
        <f t="shared" si="20"/>
        <v>0</v>
      </c>
      <c r="AA37" s="73">
        <f t="shared" si="20"/>
        <v>0</v>
      </c>
      <c r="AB37" s="69">
        <f t="shared" si="21"/>
        <v>0</v>
      </c>
      <c r="AC37" s="69">
        <f t="shared" si="21"/>
        <v>0</v>
      </c>
      <c r="AD37" s="69">
        <f t="shared" si="21"/>
        <v>0</v>
      </c>
      <c r="AE37" s="92"/>
      <c r="AF37" s="92"/>
      <c r="AG37" s="92"/>
      <c r="AH37" s="92"/>
      <c r="AI37" s="92"/>
      <c r="AJ37" s="92"/>
      <c r="AK37" s="92"/>
      <c r="AL37" s="92"/>
      <c r="AM37" s="92"/>
      <c r="AN37" s="92"/>
      <c r="AO37" s="93"/>
      <c r="AP37" s="93"/>
      <c r="AQ37" s="93"/>
      <c r="AR37" s="93"/>
      <c r="AS37" s="93"/>
      <c r="AT37" s="93"/>
      <c r="AU37" s="93"/>
      <c r="AV37" s="93"/>
      <c r="AW37" s="93"/>
      <c r="AX37" s="93"/>
    </row>
    <row r="38" spans="1:50" s="94" customFormat="1" x14ac:dyDescent="0.2">
      <c r="A38" s="91" t="s">
        <v>93</v>
      </c>
      <c r="B38" s="71" t="s">
        <v>33</v>
      </c>
      <c r="C38" s="72">
        <v>10</v>
      </c>
      <c r="D38" s="64">
        <f t="shared" si="17"/>
        <v>406.3</v>
      </c>
      <c r="E38" s="178">
        <v>40.631999999999998</v>
      </c>
      <c r="F38" s="64">
        <f t="shared" si="22"/>
        <v>119.1</v>
      </c>
      <c r="G38" s="178">
        <v>11.907999999999999</v>
      </c>
      <c r="H38" s="64">
        <f t="shared" si="18"/>
        <v>115.6</v>
      </c>
      <c r="I38" s="178">
        <v>11.563000000000001</v>
      </c>
      <c r="J38" s="64">
        <f t="shared" ref="J38:J69" si="25">ROUND(K38*C38,1)</f>
        <v>117.1</v>
      </c>
      <c r="K38" s="63">
        <v>11.71</v>
      </c>
      <c r="L38" s="64">
        <f t="shared" si="19"/>
        <v>113.1</v>
      </c>
      <c r="M38" s="178">
        <v>11.305999999999999</v>
      </c>
      <c r="N38" s="64">
        <f t="shared" ref="N38:N69" si="26">ROUND(O38*C38,1)</f>
        <v>154.30000000000001</v>
      </c>
      <c r="O38" s="178">
        <f>15.43</f>
        <v>15.43</v>
      </c>
      <c r="P38" s="64">
        <f t="shared" ref="P38:P69" si="27">ROUND(Q38*C38,1)</f>
        <v>120.8</v>
      </c>
      <c r="Q38" s="178">
        <v>12.077999999999999</v>
      </c>
      <c r="R38" s="73">
        <f t="shared" si="24"/>
        <v>131</v>
      </c>
      <c r="S38" s="73">
        <f t="shared" si="24"/>
        <v>160.80000000000001</v>
      </c>
      <c r="T38" s="73">
        <f t="shared" si="24"/>
        <v>178.6</v>
      </c>
      <c r="U38" s="73">
        <f t="shared" si="24"/>
        <v>238.2</v>
      </c>
      <c r="V38" s="73">
        <f t="shared" si="24"/>
        <v>256</v>
      </c>
      <c r="W38" s="73">
        <f t="shared" si="20"/>
        <v>158.4</v>
      </c>
      <c r="X38" s="73">
        <f t="shared" si="20"/>
        <v>187.3</v>
      </c>
      <c r="Y38" s="73">
        <f t="shared" si="20"/>
        <v>170</v>
      </c>
      <c r="Z38" s="73">
        <f t="shared" si="20"/>
        <v>250.9</v>
      </c>
      <c r="AA38" s="73">
        <f t="shared" si="20"/>
        <v>346.9</v>
      </c>
      <c r="AB38" s="69">
        <f t="shared" si="21"/>
        <v>193.2</v>
      </c>
      <c r="AC38" s="69">
        <f t="shared" si="21"/>
        <v>245.9</v>
      </c>
      <c r="AD38" s="69">
        <f>ROUND($J38*AD$6,1)</f>
        <v>351.3</v>
      </c>
      <c r="AE38" s="92"/>
      <c r="AF38" s="92"/>
      <c r="AG38" s="92"/>
      <c r="AH38" s="92"/>
      <c r="AI38" s="92"/>
      <c r="AJ38" s="92"/>
      <c r="AK38" s="92"/>
      <c r="AL38" s="92"/>
      <c r="AM38" s="92"/>
      <c r="AN38" s="92"/>
      <c r="AO38" s="93"/>
      <c r="AP38" s="93"/>
      <c r="AQ38" s="93"/>
      <c r="AR38" s="93"/>
      <c r="AS38" s="93"/>
      <c r="AT38" s="93"/>
      <c r="AU38" s="93"/>
      <c r="AV38" s="93"/>
      <c r="AW38" s="93"/>
      <c r="AX38" s="93"/>
    </row>
    <row r="39" spans="1:50" s="94" customFormat="1" x14ac:dyDescent="0.2">
      <c r="A39" s="91" t="s">
        <v>94</v>
      </c>
      <c r="B39" s="71" t="s">
        <v>34</v>
      </c>
      <c r="C39" s="72">
        <v>12</v>
      </c>
      <c r="D39" s="64">
        <f>ROUND(E39*C39,1)</f>
        <v>487.6</v>
      </c>
      <c r="E39" s="178">
        <v>40.631999999999998</v>
      </c>
      <c r="F39" s="64">
        <f t="shared" si="22"/>
        <v>142.9</v>
      </c>
      <c r="G39" s="178">
        <v>11.907999999999999</v>
      </c>
      <c r="H39" s="64">
        <f t="shared" si="18"/>
        <v>138.80000000000001</v>
      </c>
      <c r="I39" s="178">
        <v>11.563000000000001</v>
      </c>
      <c r="J39" s="64">
        <f t="shared" si="25"/>
        <v>140.5</v>
      </c>
      <c r="K39" s="63">
        <v>11.71</v>
      </c>
      <c r="L39" s="64">
        <f t="shared" si="19"/>
        <v>135.69999999999999</v>
      </c>
      <c r="M39" s="178">
        <v>11.305999999999999</v>
      </c>
      <c r="N39" s="64">
        <f t="shared" si="26"/>
        <v>185.2</v>
      </c>
      <c r="O39" s="178">
        <f t="shared" ref="O39:O97" si="28">15.43</f>
        <v>15.43</v>
      </c>
      <c r="P39" s="64">
        <f t="shared" si="27"/>
        <v>144.9</v>
      </c>
      <c r="Q39" s="178">
        <v>12.077999999999999</v>
      </c>
      <c r="R39" s="73">
        <f t="shared" si="24"/>
        <v>157.19999999999999</v>
      </c>
      <c r="S39" s="73">
        <f t="shared" si="24"/>
        <v>192.9</v>
      </c>
      <c r="T39" s="73">
        <f t="shared" si="24"/>
        <v>214.3</v>
      </c>
      <c r="U39" s="73">
        <f t="shared" si="24"/>
        <v>285.8</v>
      </c>
      <c r="V39" s="73">
        <f t="shared" si="24"/>
        <v>307.2</v>
      </c>
      <c r="W39" s="73">
        <f t="shared" si="20"/>
        <v>190.1</v>
      </c>
      <c r="X39" s="73">
        <f t="shared" si="20"/>
        <v>224.8</v>
      </c>
      <c r="Y39" s="73">
        <f t="shared" si="20"/>
        <v>204</v>
      </c>
      <c r="Z39" s="73">
        <f t="shared" si="20"/>
        <v>301.10000000000002</v>
      </c>
      <c r="AA39" s="73">
        <f t="shared" si="20"/>
        <v>416.3</v>
      </c>
      <c r="AB39" s="69">
        <f t="shared" si="21"/>
        <v>231.8</v>
      </c>
      <c r="AC39" s="69">
        <f t="shared" si="21"/>
        <v>295.10000000000002</v>
      </c>
      <c r="AD39" s="69">
        <f t="shared" si="21"/>
        <v>421.5</v>
      </c>
      <c r="AE39" s="92"/>
      <c r="AF39" s="92"/>
      <c r="AG39" s="92"/>
      <c r="AH39" s="92"/>
      <c r="AI39" s="92"/>
      <c r="AJ39" s="92"/>
      <c r="AK39" s="92"/>
      <c r="AL39" s="92"/>
      <c r="AM39" s="92"/>
      <c r="AN39" s="92"/>
      <c r="AO39" s="93"/>
      <c r="AP39" s="93"/>
      <c r="AQ39" s="93"/>
      <c r="AR39" s="93"/>
      <c r="AS39" s="93"/>
      <c r="AT39" s="93"/>
      <c r="AU39" s="93"/>
      <c r="AV39" s="93"/>
      <c r="AW39" s="93"/>
      <c r="AX39" s="93"/>
    </row>
    <row r="40" spans="1:50" s="94" customFormat="1" x14ac:dyDescent="0.2">
      <c r="A40" s="91" t="s">
        <v>95</v>
      </c>
      <c r="B40" s="71" t="s">
        <v>35</v>
      </c>
      <c r="C40" s="72">
        <v>6</v>
      </c>
      <c r="D40" s="64">
        <f>ROUND(E40*C40,1)</f>
        <v>243.8</v>
      </c>
      <c r="E40" s="178">
        <v>40.631999999999998</v>
      </c>
      <c r="F40" s="64">
        <f t="shared" si="22"/>
        <v>71.400000000000006</v>
      </c>
      <c r="G40" s="178">
        <v>11.907999999999999</v>
      </c>
      <c r="H40" s="64">
        <f t="shared" si="18"/>
        <v>69.400000000000006</v>
      </c>
      <c r="I40" s="178">
        <v>11.563000000000001</v>
      </c>
      <c r="J40" s="64">
        <f t="shared" si="25"/>
        <v>70.3</v>
      </c>
      <c r="K40" s="63">
        <v>11.71</v>
      </c>
      <c r="L40" s="64">
        <f t="shared" si="19"/>
        <v>67.8</v>
      </c>
      <c r="M40" s="178">
        <v>11.305999999999999</v>
      </c>
      <c r="N40" s="64">
        <f t="shared" si="26"/>
        <v>92.6</v>
      </c>
      <c r="O40" s="178">
        <f t="shared" si="28"/>
        <v>15.43</v>
      </c>
      <c r="P40" s="64">
        <f t="shared" si="27"/>
        <v>72.5</v>
      </c>
      <c r="Q40" s="178">
        <v>12.077999999999999</v>
      </c>
      <c r="R40" s="73">
        <f t="shared" si="24"/>
        <v>78.599999999999994</v>
      </c>
      <c r="S40" s="73">
        <f t="shared" si="24"/>
        <v>96.5</v>
      </c>
      <c r="T40" s="73">
        <f t="shared" si="24"/>
        <v>107.2</v>
      </c>
      <c r="U40" s="73">
        <f t="shared" si="24"/>
        <v>142.9</v>
      </c>
      <c r="V40" s="73">
        <f t="shared" si="24"/>
        <v>153.6</v>
      </c>
      <c r="W40" s="73">
        <f t="shared" si="20"/>
        <v>95</v>
      </c>
      <c r="X40" s="73">
        <f t="shared" si="20"/>
        <v>112.4</v>
      </c>
      <c r="Y40" s="73">
        <f t="shared" si="20"/>
        <v>102</v>
      </c>
      <c r="Z40" s="73">
        <f t="shared" si="20"/>
        <v>150.6</v>
      </c>
      <c r="AA40" s="73">
        <f t="shared" si="20"/>
        <v>208.1</v>
      </c>
      <c r="AB40" s="69">
        <f t="shared" si="21"/>
        <v>116</v>
      </c>
      <c r="AC40" s="69">
        <f t="shared" si="21"/>
        <v>147.6</v>
      </c>
      <c r="AD40" s="69">
        <f t="shared" si="21"/>
        <v>210.9</v>
      </c>
      <c r="AE40" s="92"/>
      <c r="AF40" s="92"/>
      <c r="AG40" s="92"/>
      <c r="AH40" s="92"/>
      <c r="AI40" s="92"/>
      <c r="AJ40" s="92"/>
      <c r="AK40" s="92"/>
      <c r="AL40" s="92"/>
      <c r="AM40" s="92"/>
      <c r="AN40" s="92"/>
      <c r="AO40" s="93"/>
      <c r="AP40" s="93"/>
      <c r="AQ40" s="93"/>
      <c r="AR40" s="93"/>
      <c r="AS40" s="93"/>
      <c r="AT40" s="93"/>
      <c r="AU40" s="93"/>
      <c r="AV40" s="93"/>
      <c r="AW40" s="93"/>
      <c r="AX40" s="93"/>
    </row>
    <row r="41" spans="1:50" s="94" customFormat="1" x14ac:dyDescent="0.2">
      <c r="A41" s="91" t="s">
        <v>96</v>
      </c>
      <c r="B41" s="71" t="s">
        <v>36</v>
      </c>
      <c r="C41" s="72">
        <v>8</v>
      </c>
      <c r="D41" s="64">
        <f>ROUND(E41*C41,1)</f>
        <v>325.10000000000002</v>
      </c>
      <c r="E41" s="178">
        <v>40.631999999999998</v>
      </c>
      <c r="F41" s="64">
        <f t="shared" si="22"/>
        <v>95.3</v>
      </c>
      <c r="G41" s="178">
        <v>11.907999999999999</v>
      </c>
      <c r="H41" s="64">
        <f t="shared" si="18"/>
        <v>92.5</v>
      </c>
      <c r="I41" s="178">
        <v>11.563000000000001</v>
      </c>
      <c r="J41" s="64">
        <f t="shared" si="25"/>
        <v>93.7</v>
      </c>
      <c r="K41" s="63">
        <v>11.71</v>
      </c>
      <c r="L41" s="64">
        <f t="shared" si="19"/>
        <v>90.4</v>
      </c>
      <c r="M41" s="178">
        <v>11.305999999999999</v>
      </c>
      <c r="N41" s="64">
        <f t="shared" si="26"/>
        <v>123.4</v>
      </c>
      <c r="O41" s="178">
        <f t="shared" si="28"/>
        <v>15.43</v>
      </c>
      <c r="P41" s="64">
        <f t="shared" si="27"/>
        <v>96.6</v>
      </c>
      <c r="Q41" s="178">
        <v>12.077999999999999</v>
      </c>
      <c r="R41" s="73">
        <f t="shared" si="24"/>
        <v>104.8</v>
      </c>
      <c r="S41" s="73">
        <f t="shared" si="24"/>
        <v>128.6</v>
      </c>
      <c r="T41" s="73">
        <f t="shared" si="24"/>
        <v>142.9</v>
      </c>
      <c r="U41" s="73">
        <f t="shared" si="24"/>
        <v>190.5</v>
      </c>
      <c r="V41" s="73">
        <f t="shared" si="24"/>
        <v>204.8</v>
      </c>
      <c r="W41" s="73">
        <f t="shared" si="20"/>
        <v>126.7</v>
      </c>
      <c r="X41" s="73">
        <f t="shared" si="20"/>
        <v>149.9</v>
      </c>
      <c r="Y41" s="73">
        <f t="shared" si="20"/>
        <v>136</v>
      </c>
      <c r="Z41" s="73">
        <f t="shared" si="20"/>
        <v>200.7</v>
      </c>
      <c r="AA41" s="73">
        <f t="shared" si="20"/>
        <v>277.5</v>
      </c>
      <c r="AB41" s="69">
        <f t="shared" si="21"/>
        <v>154.6</v>
      </c>
      <c r="AC41" s="69">
        <f t="shared" si="21"/>
        <v>196.8</v>
      </c>
      <c r="AD41" s="69">
        <f t="shared" si="21"/>
        <v>281.10000000000002</v>
      </c>
      <c r="AE41" s="92"/>
      <c r="AF41" s="92"/>
      <c r="AG41" s="92"/>
      <c r="AH41" s="92"/>
      <c r="AI41" s="92"/>
      <c r="AJ41" s="92"/>
      <c r="AK41" s="92"/>
      <c r="AL41" s="92"/>
      <c r="AM41" s="92"/>
      <c r="AN41" s="92"/>
      <c r="AO41" s="93"/>
      <c r="AP41" s="93"/>
      <c r="AQ41" s="93"/>
      <c r="AR41" s="93"/>
      <c r="AS41" s="93"/>
      <c r="AT41" s="93"/>
      <c r="AU41" s="93"/>
      <c r="AV41" s="93"/>
      <c r="AW41" s="93"/>
      <c r="AX41" s="93"/>
    </row>
    <row r="42" spans="1:50" s="94" customFormat="1" x14ac:dyDescent="0.2">
      <c r="A42" s="95" t="s">
        <v>139</v>
      </c>
      <c r="B42" s="71" t="s">
        <v>140</v>
      </c>
      <c r="C42" s="72">
        <v>18</v>
      </c>
      <c r="D42" s="64">
        <f>ROUND(E42*C42,1)</f>
        <v>731.4</v>
      </c>
      <c r="E42" s="178">
        <v>40.631999999999998</v>
      </c>
      <c r="F42" s="64">
        <f t="shared" si="22"/>
        <v>214.3</v>
      </c>
      <c r="G42" s="178">
        <v>11.907999999999999</v>
      </c>
      <c r="H42" s="64">
        <f t="shared" si="18"/>
        <v>208.1</v>
      </c>
      <c r="I42" s="178">
        <v>11.563000000000001</v>
      </c>
      <c r="J42" s="64">
        <f t="shared" si="25"/>
        <v>210.8</v>
      </c>
      <c r="K42" s="63">
        <v>11.71</v>
      </c>
      <c r="L42" s="64">
        <f t="shared" si="19"/>
        <v>203.5</v>
      </c>
      <c r="M42" s="178">
        <v>11.305999999999999</v>
      </c>
      <c r="N42" s="64">
        <f t="shared" si="26"/>
        <v>277.7</v>
      </c>
      <c r="O42" s="178">
        <f t="shared" si="28"/>
        <v>15.43</v>
      </c>
      <c r="P42" s="64">
        <f t="shared" si="27"/>
        <v>217.4</v>
      </c>
      <c r="Q42" s="178">
        <v>12.077999999999999</v>
      </c>
      <c r="R42" s="73">
        <f t="shared" si="24"/>
        <v>235.8</v>
      </c>
      <c r="S42" s="73">
        <f t="shared" si="24"/>
        <v>289.39999999999998</v>
      </c>
      <c r="T42" s="73">
        <f t="shared" si="24"/>
        <v>321.5</v>
      </c>
      <c r="U42" s="73">
        <f t="shared" si="24"/>
        <v>428.7</v>
      </c>
      <c r="V42" s="73">
        <f t="shared" si="24"/>
        <v>460.8</v>
      </c>
      <c r="W42" s="73">
        <f t="shared" si="20"/>
        <v>285.10000000000002</v>
      </c>
      <c r="X42" s="73">
        <f t="shared" si="20"/>
        <v>337.2</v>
      </c>
      <c r="Y42" s="73">
        <f t="shared" si="20"/>
        <v>306</v>
      </c>
      <c r="Z42" s="73">
        <f t="shared" si="20"/>
        <v>451.7</v>
      </c>
      <c r="AA42" s="73">
        <f t="shared" si="20"/>
        <v>624.4</v>
      </c>
      <c r="AB42" s="69">
        <f t="shared" si="21"/>
        <v>347.8</v>
      </c>
      <c r="AC42" s="69">
        <f t="shared" si="21"/>
        <v>442.7</v>
      </c>
      <c r="AD42" s="69">
        <f t="shared" si="21"/>
        <v>632.4</v>
      </c>
      <c r="AE42" s="92"/>
      <c r="AF42" s="92"/>
      <c r="AG42" s="92"/>
      <c r="AH42" s="92"/>
      <c r="AI42" s="92"/>
      <c r="AJ42" s="92"/>
      <c r="AK42" s="92"/>
      <c r="AL42" s="92"/>
      <c r="AM42" s="92"/>
      <c r="AN42" s="92"/>
      <c r="AO42" s="93"/>
      <c r="AP42" s="93"/>
      <c r="AQ42" s="93"/>
      <c r="AR42" s="93"/>
      <c r="AS42" s="93"/>
      <c r="AT42" s="93"/>
      <c r="AU42" s="93"/>
      <c r="AV42" s="93"/>
      <c r="AW42" s="93"/>
      <c r="AX42" s="93"/>
    </row>
    <row r="43" spans="1:50" s="94" customFormat="1" x14ac:dyDescent="0.2">
      <c r="A43" s="91" t="s">
        <v>97</v>
      </c>
      <c r="B43" s="71" t="s">
        <v>37</v>
      </c>
      <c r="C43" s="72">
        <v>3.25</v>
      </c>
      <c r="D43" s="64">
        <f t="shared" si="17"/>
        <v>132.1</v>
      </c>
      <c r="E43" s="178">
        <v>40.631999999999998</v>
      </c>
      <c r="F43" s="64">
        <f t="shared" si="22"/>
        <v>38.700000000000003</v>
      </c>
      <c r="G43" s="178">
        <v>11.907999999999999</v>
      </c>
      <c r="H43" s="64">
        <f t="shared" si="18"/>
        <v>37.6</v>
      </c>
      <c r="I43" s="178">
        <v>11.563000000000001</v>
      </c>
      <c r="J43" s="64">
        <f t="shared" si="25"/>
        <v>38.1</v>
      </c>
      <c r="K43" s="63">
        <v>11.71</v>
      </c>
      <c r="L43" s="64">
        <f t="shared" si="19"/>
        <v>36.700000000000003</v>
      </c>
      <c r="M43" s="178">
        <v>11.305999999999999</v>
      </c>
      <c r="N43" s="64">
        <f t="shared" si="26"/>
        <v>50.1</v>
      </c>
      <c r="O43" s="178">
        <f t="shared" si="28"/>
        <v>15.43</v>
      </c>
      <c r="P43" s="64">
        <f t="shared" si="27"/>
        <v>39.299999999999997</v>
      </c>
      <c r="Q43" s="178">
        <v>12.077999999999999</v>
      </c>
      <c r="R43" s="73">
        <f t="shared" si="24"/>
        <v>42.6</v>
      </c>
      <c r="S43" s="73">
        <f t="shared" si="24"/>
        <v>52.2</v>
      </c>
      <c r="T43" s="73">
        <f t="shared" si="24"/>
        <v>58.1</v>
      </c>
      <c r="U43" s="73">
        <f t="shared" si="24"/>
        <v>77.400000000000006</v>
      </c>
      <c r="V43" s="73">
        <f t="shared" si="24"/>
        <v>83.2</v>
      </c>
      <c r="W43" s="73">
        <f t="shared" si="20"/>
        <v>51.5</v>
      </c>
      <c r="X43" s="73">
        <f t="shared" si="20"/>
        <v>60.9</v>
      </c>
      <c r="Y43" s="73">
        <f t="shared" si="20"/>
        <v>55.2</v>
      </c>
      <c r="Z43" s="73">
        <f t="shared" si="20"/>
        <v>81.5</v>
      </c>
      <c r="AA43" s="73">
        <f t="shared" si="20"/>
        <v>112.7</v>
      </c>
      <c r="AB43" s="69">
        <f t="shared" si="21"/>
        <v>62.9</v>
      </c>
      <c r="AC43" s="69">
        <f t="shared" si="21"/>
        <v>80</v>
      </c>
      <c r="AD43" s="69">
        <f t="shared" si="21"/>
        <v>114.3</v>
      </c>
      <c r="AE43" s="92"/>
      <c r="AF43" s="92"/>
      <c r="AG43" s="92"/>
      <c r="AH43" s="92"/>
      <c r="AI43" s="92"/>
      <c r="AJ43" s="92"/>
      <c r="AK43" s="92"/>
      <c r="AL43" s="92"/>
      <c r="AM43" s="92"/>
      <c r="AN43" s="92"/>
      <c r="AO43" s="93"/>
      <c r="AP43" s="93"/>
      <c r="AQ43" s="93"/>
      <c r="AR43" s="93"/>
      <c r="AS43" s="93"/>
      <c r="AT43" s="93"/>
      <c r="AU43" s="93"/>
      <c r="AV43" s="93"/>
      <c r="AW43" s="93"/>
      <c r="AX43" s="93"/>
    </row>
    <row r="44" spans="1:50" s="94" customFormat="1" x14ac:dyDescent="0.2">
      <c r="A44" s="91" t="s">
        <v>98</v>
      </c>
      <c r="B44" s="71" t="s">
        <v>38</v>
      </c>
      <c r="C44" s="72">
        <v>80</v>
      </c>
      <c r="D44" s="64">
        <f t="shared" si="17"/>
        <v>3250.6</v>
      </c>
      <c r="E44" s="178">
        <v>40.631999999999998</v>
      </c>
      <c r="F44" s="64">
        <f t="shared" si="22"/>
        <v>952.6</v>
      </c>
      <c r="G44" s="178">
        <v>11.907999999999999</v>
      </c>
      <c r="H44" s="64">
        <f t="shared" si="18"/>
        <v>925</v>
      </c>
      <c r="I44" s="178">
        <v>11.563000000000001</v>
      </c>
      <c r="J44" s="64">
        <f t="shared" si="25"/>
        <v>936.8</v>
      </c>
      <c r="K44" s="63">
        <v>11.71</v>
      </c>
      <c r="L44" s="64">
        <f t="shared" si="19"/>
        <v>904.5</v>
      </c>
      <c r="M44" s="178">
        <v>11.305999999999999</v>
      </c>
      <c r="N44" s="64">
        <f t="shared" si="26"/>
        <v>1234.4000000000001</v>
      </c>
      <c r="O44" s="178">
        <f t="shared" si="28"/>
        <v>15.43</v>
      </c>
      <c r="P44" s="64">
        <f t="shared" si="27"/>
        <v>966.2</v>
      </c>
      <c r="Q44" s="178">
        <v>12.077999999999999</v>
      </c>
      <c r="R44" s="73">
        <f t="shared" si="24"/>
        <v>1047.9000000000001</v>
      </c>
      <c r="S44" s="73">
        <f t="shared" si="24"/>
        <v>1286.0999999999999</v>
      </c>
      <c r="T44" s="73">
        <f t="shared" si="24"/>
        <v>1429</v>
      </c>
      <c r="U44" s="73">
        <f t="shared" si="24"/>
        <v>1905.3</v>
      </c>
      <c r="V44" s="73">
        <f t="shared" si="24"/>
        <v>2048.1999999999998</v>
      </c>
      <c r="W44" s="73">
        <f t="shared" si="20"/>
        <v>1267.3</v>
      </c>
      <c r="X44" s="73">
        <f t="shared" si="20"/>
        <v>1498.6</v>
      </c>
      <c r="Y44" s="73">
        <f t="shared" si="20"/>
        <v>1359.8</v>
      </c>
      <c r="Z44" s="73">
        <f t="shared" si="20"/>
        <v>2007.3</v>
      </c>
      <c r="AA44" s="73">
        <f t="shared" si="20"/>
        <v>2775.1</v>
      </c>
      <c r="AB44" s="69">
        <f t="shared" si="21"/>
        <v>1545.7</v>
      </c>
      <c r="AC44" s="69">
        <f t="shared" si="21"/>
        <v>1967.3</v>
      </c>
      <c r="AD44" s="69">
        <f t="shared" si="21"/>
        <v>2810.4</v>
      </c>
      <c r="AE44" s="92"/>
      <c r="AF44" s="92"/>
      <c r="AG44" s="92"/>
      <c r="AH44" s="92"/>
      <c r="AI44" s="92"/>
      <c r="AJ44" s="92"/>
      <c r="AK44" s="92"/>
      <c r="AL44" s="92"/>
      <c r="AM44" s="92"/>
      <c r="AN44" s="92"/>
      <c r="AO44" s="93"/>
      <c r="AP44" s="93"/>
      <c r="AQ44" s="93"/>
      <c r="AR44" s="93"/>
      <c r="AS44" s="93"/>
      <c r="AT44" s="93"/>
      <c r="AU44" s="93"/>
      <c r="AV44" s="93"/>
      <c r="AW44" s="93"/>
      <c r="AX44" s="93"/>
    </row>
    <row r="45" spans="1:50" s="94" customFormat="1" x14ac:dyDescent="0.2">
      <c r="A45" s="91" t="s">
        <v>99</v>
      </c>
      <c r="B45" s="71" t="s">
        <v>39</v>
      </c>
      <c r="C45" s="72">
        <v>1.9</v>
      </c>
      <c r="D45" s="64">
        <f t="shared" si="17"/>
        <v>77.2</v>
      </c>
      <c r="E45" s="178">
        <v>40.631999999999998</v>
      </c>
      <c r="F45" s="64">
        <f t="shared" si="22"/>
        <v>22.6</v>
      </c>
      <c r="G45" s="178">
        <v>11.907999999999999</v>
      </c>
      <c r="H45" s="64">
        <f t="shared" si="18"/>
        <v>22</v>
      </c>
      <c r="I45" s="178">
        <v>11.563000000000001</v>
      </c>
      <c r="J45" s="64">
        <f t="shared" si="25"/>
        <v>22.2</v>
      </c>
      <c r="K45" s="63">
        <v>11.71</v>
      </c>
      <c r="L45" s="64">
        <f t="shared" si="19"/>
        <v>21.5</v>
      </c>
      <c r="M45" s="178">
        <v>11.305999999999999</v>
      </c>
      <c r="N45" s="64">
        <f t="shared" si="26"/>
        <v>29.3</v>
      </c>
      <c r="O45" s="178">
        <f t="shared" si="28"/>
        <v>15.43</v>
      </c>
      <c r="P45" s="64">
        <f t="shared" si="27"/>
        <v>22.9</v>
      </c>
      <c r="Q45" s="178">
        <v>12.077999999999999</v>
      </c>
      <c r="R45" s="73">
        <f t="shared" si="24"/>
        <v>24.9</v>
      </c>
      <c r="S45" s="73">
        <f t="shared" si="24"/>
        <v>30.5</v>
      </c>
      <c r="T45" s="73">
        <f t="shared" si="24"/>
        <v>33.9</v>
      </c>
      <c r="U45" s="73">
        <f t="shared" si="24"/>
        <v>45.3</v>
      </c>
      <c r="V45" s="73">
        <f t="shared" si="24"/>
        <v>48.6</v>
      </c>
      <c r="W45" s="73">
        <f t="shared" si="20"/>
        <v>30.1</v>
      </c>
      <c r="X45" s="73">
        <f t="shared" si="20"/>
        <v>35.6</v>
      </c>
      <c r="Y45" s="73">
        <f t="shared" si="20"/>
        <v>32.299999999999997</v>
      </c>
      <c r="Z45" s="73">
        <f t="shared" si="20"/>
        <v>47.7</v>
      </c>
      <c r="AA45" s="73">
        <f t="shared" si="20"/>
        <v>65.900000000000006</v>
      </c>
      <c r="AB45" s="69">
        <f t="shared" si="21"/>
        <v>36.6</v>
      </c>
      <c r="AC45" s="69">
        <f t="shared" si="21"/>
        <v>46.6</v>
      </c>
      <c r="AD45" s="69">
        <f t="shared" si="21"/>
        <v>66.599999999999994</v>
      </c>
      <c r="AE45" s="92"/>
      <c r="AF45" s="92"/>
      <c r="AG45" s="92"/>
      <c r="AH45" s="92"/>
      <c r="AI45" s="92"/>
      <c r="AJ45" s="92"/>
      <c r="AK45" s="92"/>
      <c r="AL45" s="92"/>
      <c r="AM45" s="92"/>
      <c r="AN45" s="92"/>
      <c r="AO45" s="93"/>
      <c r="AP45" s="93"/>
      <c r="AQ45" s="93"/>
      <c r="AR45" s="93"/>
      <c r="AS45" s="93"/>
      <c r="AT45" s="93"/>
      <c r="AU45" s="93"/>
      <c r="AV45" s="93"/>
      <c r="AW45" s="93"/>
      <c r="AX45" s="93"/>
    </row>
    <row r="46" spans="1:50" s="94" customFormat="1" x14ac:dyDescent="0.2">
      <c r="A46" s="91" t="s">
        <v>100</v>
      </c>
      <c r="B46" s="71" t="s">
        <v>40</v>
      </c>
      <c r="C46" s="72">
        <v>20</v>
      </c>
      <c r="D46" s="64">
        <f t="shared" si="17"/>
        <v>812.6</v>
      </c>
      <c r="E46" s="178">
        <v>40.631999999999998</v>
      </c>
      <c r="F46" s="64">
        <f t="shared" si="22"/>
        <v>238.2</v>
      </c>
      <c r="G46" s="178">
        <v>11.907999999999999</v>
      </c>
      <c r="H46" s="64">
        <f t="shared" si="18"/>
        <v>231.3</v>
      </c>
      <c r="I46" s="178">
        <v>11.563000000000001</v>
      </c>
      <c r="J46" s="64">
        <f t="shared" si="25"/>
        <v>234.2</v>
      </c>
      <c r="K46" s="63">
        <v>11.71</v>
      </c>
      <c r="L46" s="64">
        <f t="shared" si="19"/>
        <v>226.1</v>
      </c>
      <c r="M46" s="178">
        <v>11.305999999999999</v>
      </c>
      <c r="N46" s="64">
        <f t="shared" si="26"/>
        <v>308.60000000000002</v>
      </c>
      <c r="O46" s="178">
        <f t="shared" si="28"/>
        <v>15.43</v>
      </c>
      <c r="P46" s="64">
        <f t="shared" si="27"/>
        <v>241.6</v>
      </c>
      <c r="Q46" s="178">
        <v>12.077999999999999</v>
      </c>
      <c r="R46" s="73">
        <f t="shared" si="24"/>
        <v>262</v>
      </c>
      <c r="S46" s="73">
        <f t="shared" si="24"/>
        <v>321.5</v>
      </c>
      <c r="T46" s="73">
        <f t="shared" si="24"/>
        <v>357.2</v>
      </c>
      <c r="U46" s="73">
        <f t="shared" si="24"/>
        <v>476.3</v>
      </c>
      <c r="V46" s="73">
        <f t="shared" si="24"/>
        <v>512</v>
      </c>
      <c r="W46" s="73">
        <f t="shared" si="20"/>
        <v>316.8</v>
      </c>
      <c r="X46" s="73">
        <f t="shared" si="20"/>
        <v>374.6</v>
      </c>
      <c r="Y46" s="73">
        <f t="shared" si="20"/>
        <v>340</v>
      </c>
      <c r="Z46" s="73">
        <f t="shared" si="20"/>
        <v>501.8</v>
      </c>
      <c r="AA46" s="73">
        <f t="shared" si="20"/>
        <v>693.8</v>
      </c>
      <c r="AB46" s="69">
        <f t="shared" si="21"/>
        <v>386.4</v>
      </c>
      <c r="AC46" s="69">
        <f t="shared" si="21"/>
        <v>491.8</v>
      </c>
      <c r="AD46" s="69">
        <f t="shared" si="21"/>
        <v>702.6</v>
      </c>
      <c r="AE46" s="92"/>
      <c r="AF46" s="92"/>
      <c r="AG46" s="92"/>
      <c r="AH46" s="92"/>
      <c r="AI46" s="92"/>
      <c r="AJ46" s="92"/>
      <c r="AK46" s="92"/>
      <c r="AL46" s="92"/>
      <c r="AM46" s="92"/>
      <c r="AN46" s="92"/>
      <c r="AO46" s="93"/>
      <c r="AP46" s="93"/>
      <c r="AQ46" s="93"/>
      <c r="AR46" s="93"/>
      <c r="AS46" s="93"/>
      <c r="AT46" s="93"/>
      <c r="AU46" s="93"/>
      <c r="AV46" s="93"/>
      <c r="AW46" s="93"/>
      <c r="AX46" s="93"/>
    </row>
    <row r="47" spans="1:50" s="94" customFormat="1" x14ac:dyDescent="0.2">
      <c r="A47" s="91" t="s">
        <v>101</v>
      </c>
      <c r="B47" s="71" t="s">
        <v>41</v>
      </c>
      <c r="C47" s="72">
        <v>14</v>
      </c>
      <c r="D47" s="64">
        <f t="shared" si="17"/>
        <v>568.79999999999995</v>
      </c>
      <c r="E47" s="178">
        <v>40.631999999999998</v>
      </c>
      <c r="F47" s="64">
        <f t="shared" si="22"/>
        <v>166.7</v>
      </c>
      <c r="G47" s="178">
        <v>11.907999999999999</v>
      </c>
      <c r="H47" s="64">
        <f t="shared" si="18"/>
        <v>161.9</v>
      </c>
      <c r="I47" s="178">
        <v>11.563000000000001</v>
      </c>
      <c r="J47" s="64">
        <f t="shared" si="25"/>
        <v>163.9</v>
      </c>
      <c r="K47" s="63">
        <v>11.71</v>
      </c>
      <c r="L47" s="64">
        <f t="shared" si="19"/>
        <v>158.30000000000001</v>
      </c>
      <c r="M47" s="178">
        <v>11.305999999999999</v>
      </c>
      <c r="N47" s="64">
        <f t="shared" si="26"/>
        <v>216</v>
      </c>
      <c r="O47" s="178">
        <f t="shared" si="28"/>
        <v>15.43</v>
      </c>
      <c r="P47" s="64">
        <f t="shared" si="27"/>
        <v>169.1</v>
      </c>
      <c r="Q47" s="178">
        <v>12.077999999999999</v>
      </c>
      <c r="R47" s="73">
        <f t="shared" si="24"/>
        <v>183.4</v>
      </c>
      <c r="S47" s="73">
        <f t="shared" si="24"/>
        <v>225.1</v>
      </c>
      <c r="T47" s="73">
        <f t="shared" si="24"/>
        <v>250.1</v>
      </c>
      <c r="U47" s="73">
        <f t="shared" si="24"/>
        <v>333.4</v>
      </c>
      <c r="V47" s="73">
        <f t="shared" si="24"/>
        <v>358.4</v>
      </c>
      <c r="W47" s="73">
        <f t="shared" ref="W47:Y66" si="29">ROUND($C47*$I47*W$6,1)</f>
        <v>221.8</v>
      </c>
      <c r="X47" s="73">
        <f t="shared" si="29"/>
        <v>262.2</v>
      </c>
      <c r="Y47" s="73">
        <f t="shared" si="29"/>
        <v>238</v>
      </c>
      <c r="Z47" s="73">
        <v>1</v>
      </c>
      <c r="AA47" s="73">
        <f t="shared" ref="AA47:AA78" si="30">ROUND($C47*$I47*AA$6,1)</f>
        <v>485.6</v>
      </c>
      <c r="AB47" s="69">
        <f t="shared" si="21"/>
        <v>270.39999999999998</v>
      </c>
      <c r="AC47" s="69">
        <f t="shared" si="21"/>
        <v>344.2</v>
      </c>
      <c r="AD47" s="69">
        <f t="shared" si="21"/>
        <v>491.7</v>
      </c>
      <c r="AE47" s="92"/>
      <c r="AF47" s="92"/>
      <c r="AG47" s="92"/>
      <c r="AH47" s="92"/>
      <c r="AI47" s="92"/>
      <c r="AJ47" s="92"/>
      <c r="AK47" s="92"/>
      <c r="AL47" s="92"/>
      <c r="AM47" s="92"/>
      <c r="AN47" s="92"/>
      <c r="AO47" s="93"/>
      <c r="AP47" s="93"/>
      <c r="AQ47" s="93"/>
      <c r="AR47" s="93"/>
      <c r="AS47" s="93"/>
      <c r="AT47" s="93"/>
      <c r="AU47" s="93"/>
      <c r="AV47" s="93"/>
      <c r="AW47" s="93"/>
      <c r="AX47" s="93"/>
    </row>
    <row r="48" spans="1:50" s="94" customFormat="1" x14ac:dyDescent="0.2">
      <c r="A48" s="91" t="s">
        <v>102</v>
      </c>
      <c r="B48" s="71" t="s">
        <v>42</v>
      </c>
      <c r="C48" s="72">
        <v>27</v>
      </c>
      <c r="D48" s="64">
        <f t="shared" si="17"/>
        <v>1097.0999999999999</v>
      </c>
      <c r="E48" s="178">
        <v>40.631999999999998</v>
      </c>
      <c r="F48" s="64">
        <f t="shared" si="22"/>
        <v>321.5</v>
      </c>
      <c r="G48" s="178">
        <v>11.907999999999999</v>
      </c>
      <c r="H48" s="64">
        <f t="shared" si="18"/>
        <v>312.2</v>
      </c>
      <c r="I48" s="178">
        <v>11.563000000000001</v>
      </c>
      <c r="J48" s="64">
        <f t="shared" si="25"/>
        <v>316.2</v>
      </c>
      <c r="K48" s="63">
        <v>11.71</v>
      </c>
      <c r="L48" s="64">
        <f t="shared" si="19"/>
        <v>305.3</v>
      </c>
      <c r="M48" s="178">
        <v>11.305999999999999</v>
      </c>
      <c r="N48" s="64">
        <f t="shared" si="26"/>
        <v>416.6</v>
      </c>
      <c r="O48" s="178">
        <f t="shared" si="28"/>
        <v>15.43</v>
      </c>
      <c r="P48" s="64">
        <f t="shared" si="27"/>
        <v>326.10000000000002</v>
      </c>
      <c r="Q48" s="178">
        <v>12.077999999999999</v>
      </c>
      <c r="R48" s="73">
        <f t="shared" si="24"/>
        <v>353.7</v>
      </c>
      <c r="S48" s="73">
        <f t="shared" si="24"/>
        <v>434</v>
      </c>
      <c r="T48" s="73">
        <f t="shared" si="24"/>
        <v>482.3</v>
      </c>
      <c r="U48" s="73">
        <f t="shared" si="24"/>
        <v>643</v>
      </c>
      <c r="V48" s="73">
        <f t="shared" si="24"/>
        <v>691.3</v>
      </c>
      <c r="W48" s="73">
        <f t="shared" si="29"/>
        <v>427.7</v>
      </c>
      <c r="X48" s="73">
        <f t="shared" si="29"/>
        <v>505.8</v>
      </c>
      <c r="Y48" s="73">
        <f t="shared" si="29"/>
        <v>458.9</v>
      </c>
      <c r="Z48" s="73">
        <f t="shared" ref="Z48:Z79" si="31">ROUND($C48*$I48*Z$6,1)</f>
        <v>677.5</v>
      </c>
      <c r="AA48" s="73">
        <f t="shared" si="30"/>
        <v>936.6</v>
      </c>
      <c r="AB48" s="69">
        <f t="shared" si="21"/>
        <v>521.70000000000005</v>
      </c>
      <c r="AC48" s="69">
        <f t="shared" si="21"/>
        <v>664</v>
      </c>
      <c r="AD48" s="69">
        <f t="shared" si="21"/>
        <v>948.6</v>
      </c>
      <c r="AE48" s="92"/>
      <c r="AF48" s="92"/>
      <c r="AG48" s="92"/>
      <c r="AH48" s="92"/>
      <c r="AI48" s="92"/>
      <c r="AJ48" s="92"/>
      <c r="AK48" s="92"/>
      <c r="AL48" s="92"/>
      <c r="AM48" s="92"/>
      <c r="AN48" s="92"/>
      <c r="AO48" s="93"/>
      <c r="AP48" s="93"/>
      <c r="AQ48" s="93"/>
      <c r="AR48" s="93"/>
      <c r="AS48" s="93"/>
      <c r="AT48" s="93"/>
      <c r="AU48" s="93"/>
      <c r="AV48" s="93"/>
      <c r="AW48" s="93"/>
      <c r="AX48" s="93"/>
    </row>
    <row r="49" spans="1:50" s="94" customFormat="1" x14ac:dyDescent="0.2">
      <c r="A49" s="91">
        <v>1063</v>
      </c>
      <c r="B49" s="71" t="s">
        <v>43</v>
      </c>
      <c r="C49" s="72">
        <v>10</v>
      </c>
      <c r="D49" s="64">
        <f t="shared" si="17"/>
        <v>406.3</v>
      </c>
      <c r="E49" s="178">
        <v>40.631999999999998</v>
      </c>
      <c r="F49" s="64">
        <f t="shared" si="22"/>
        <v>119.1</v>
      </c>
      <c r="G49" s="178">
        <v>11.907999999999999</v>
      </c>
      <c r="H49" s="64">
        <f t="shared" si="18"/>
        <v>115.6</v>
      </c>
      <c r="I49" s="178">
        <v>11.563000000000001</v>
      </c>
      <c r="J49" s="64">
        <f t="shared" si="25"/>
        <v>117.1</v>
      </c>
      <c r="K49" s="63">
        <v>11.71</v>
      </c>
      <c r="L49" s="64">
        <f t="shared" si="19"/>
        <v>113.1</v>
      </c>
      <c r="M49" s="178">
        <v>11.305999999999999</v>
      </c>
      <c r="N49" s="64">
        <f t="shared" si="26"/>
        <v>154.30000000000001</v>
      </c>
      <c r="O49" s="178">
        <f t="shared" si="28"/>
        <v>15.43</v>
      </c>
      <c r="P49" s="64">
        <f t="shared" si="27"/>
        <v>120.8</v>
      </c>
      <c r="Q49" s="178">
        <v>12.077999999999999</v>
      </c>
      <c r="R49" s="73">
        <f t="shared" si="24"/>
        <v>131</v>
      </c>
      <c r="S49" s="73">
        <f t="shared" si="24"/>
        <v>160.80000000000001</v>
      </c>
      <c r="T49" s="73">
        <f t="shared" si="24"/>
        <v>178.6</v>
      </c>
      <c r="U49" s="73">
        <f t="shared" si="24"/>
        <v>238.2</v>
      </c>
      <c r="V49" s="73">
        <f t="shared" si="24"/>
        <v>256</v>
      </c>
      <c r="W49" s="73">
        <f t="shared" si="29"/>
        <v>158.4</v>
      </c>
      <c r="X49" s="73">
        <f t="shared" si="29"/>
        <v>187.3</v>
      </c>
      <c r="Y49" s="73">
        <f t="shared" si="29"/>
        <v>170</v>
      </c>
      <c r="Z49" s="73">
        <f t="shared" si="31"/>
        <v>250.9</v>
      </c>
      <c r="AA49" s="73">
        <f t="shared" si="30"/>
        <v>346.9</v>
      </c>
      <c r="AB49" s="69">
        <f t="shared" si="21"/>
        <v>193.2</v>
      </c>
      <c r="AC49" s="69">
        <f t="shared" si="21"/>
        <v>245.9</v>
      </c>
      <c r="AD49" s="69">
        <f t="shared" si="21"/>
        <v>351.3</v>
      </c>
      <c r="AE49" s="92"/>
      <c r="AF49" s="92"/>
      <c r="AG49" s="92"/>
      <c r="AH49" s="92"/>
      <c r="AI49" s="92"/>
      <c r="AJ49" s="92"/>
      <c r="AK49" s="92"/>
      <c r="AL49" s="92"/>
      <c r="AM49" s="92"/>
      <c r="AN49" s="92"/>
      <c r="AO49" s="93"/>
      <c r="AP49" s="93"/>
      <c r="AQ49" s="93"/>
      <c r="AR49" s="93"/>
      <c r="AS49" s="93"/>
      <c r="AT49" s="93"/>
      <c r="AU49" s="93"/>
      <c r="AV49" s="93"/>
      <c r="AW49" s="93"/>
      <c r="AX49" s="93"/>
    </row>
    <row r="50" spans="1:50" s="94" customFormat="1" x14ac:dyDescent="0.2">
      <c r="A50" s="91">
        <v>1117</v>
      </c>
      <c r="B50" s="71" t="s">
        <v>44</v>
      </c>
      <c r="C50" s="72">
        <v>10</v>
      </c>
      <c r="D50" s="64">
        <f t="shared" si="17"/>
        <v>406.3</v>
      </c>
      <c r="E50" s="178">
        <v>40.631999999999998</v>
      </c>
      <c r="F50" s="64">
        <f t="shared" si="22"/>
        <v>119.1</v>
      </c>
      <c r="G50" s="178">
        <v>11.907999999999999</v>
      </c>
      <c r="H50" s="64">
        <f t="shared" si="18"/>
        <v>115.6</v>
      </c>
      <c r="I50" s="178">
        <v>11.563000000000001</v>
      </c>
      <c r="J50" s="64">
        <f t="shared" si="25"/>
        <v>117.1</v>
      </c>
      <c r="K50" s="63">
        <v>11.71</v>
      </c>
      <c r="L50" s="64">
        <f t="shared" si="19"/>
        <v>113.1</v>
      </c>
      <c r="M50" s="178">
        <v>11.305999999999999</v>
      </c>
      <c r="N50" s="64">
        <f t="shared" si="26"/>
        <v>154.30000000000001</v>
      </c>
      <c r="O50" s="178">
        <f t="shared" si="28"/>
        <v>15.43</v>
      </c>
      <c r="P50" s="64">
        <f t="shared" si="27"/>
        <v>120.8</v>
      </c>
      <c r="Q50" s="178">
        <v>12.077999999999999</v>
      </c>
      <c r="R50" s="73">
        <f t="shared" si="24"/>
        <v>131</v>
      </c>
      <c r="S50" s="73">
        <f t="shared" si="24"/>
        <v>160.80000000000001</v>
      </c>
      <c r="T50" s="73">
        <f t="shared" si="24"/>
        <v>178.6</v>
      </c>
      <c r="U50" s="73">
        <f t="shared" si="24"/>
        <v>238.2</v>
      </c>
      <c r="V50" s="73">
        <f t="shared" si="24"/>
        <v>256</v>
      </c>
      <c r="W50" s="73">
        <f t="shared" si="29"/>
        <v>158.4</v>
      </c>
      <c r="X50" s="73">
        <f t="shared" si="29"/>
        <v>187.3</v>
      </c>
      <c r="Y50" s="73">
        <f t="shared" si="29"/>
        <v>170</v>
      </c>
      <c r="Z50" s="73">
        <f t="shared" si="31"/>
        <v>250.9</v>
      </c>
      <c r="AA50" s="73">
        <f t="shared" si="30"/>
        <v>346.9</v>
      </c>
      <c r="AB50" s="69">
        <f t="shared" si="21"/>
        <v>193.2</v>
      </c>
      <c r="AC50" s="69">
        <f t="shared" si="21"/>
        <v>245.9</v>
      </c>
      <c r="AD50" s="69">
        <f t="shared" si="21"/>
        <v>351.3</v>
      </c>
      <c r="AE50" s="92"/>
      <c r="AF50" s="92"/>
      <c r="AG50" s="92"/>
      <c r="AH50" s="92"/>
      <c r="AI50" s="92"/>
      <c r="AJ50" s="92"/>
      <c r="AK50" s="92"/>
      <c r="AL50" s="92"/>
      <c r="AM50" s="92"/>
      <c r="AN50" s="92"/>
      <c r="AO50" s="93"/>
      <c r="AP50" s="93"/>
      <c r="AQ50" s="93"/>
      <c r="AR50" s="93"/>
      <c r="AS50" s="93"/>
      <c r="AT50" s="93"/>
      <c r="AU50" s="93"/>
      <c r="AV50" s="93"/>
      <c r="AW50" s="93"/>
      <c r="AX50" s="93"/>
    </row>
    <row r="51" spans="1:50" s="94" customFormat="1" x14ac:dyDescent="0.2">
      <c r="A51" s="96">
        <v>1132</v>
      </c>
      <c r="B51" s="71" t="s">
        <v>141</v>
      </c>
      <c r="C51" s="72">
        <v>65</v>
      </c>
      <c r="D51" s="64">
        <f t="shared" si="17"/>
        <v>2641.1</v>
      </c>
      <c r="E51" s="178">
        <v>40.631999999999998</v>
      </c>
      <c r="F51" s="64">
        <f t="shared" si="22"/>
        <v>774</v>
      </c>
      <c r="G51" s="178">
        <v>11.907999999999999</v>
      </c>
      <c r="H51" s="64">
        <f t="shared" si="18"/>
        <v>751.6</v>
      </c>
      <c r="I51" s="178">
        <v>11.563000000000001</v>
      </c>
      <c r="J51" s="64">
        <f t="shared" si="25"/>
        <v>761.2</v>
      </c>
      <c r="K51" s="63">
        <v>11.71</v>
      </c>
      <c r="L51" s="64">
        <f t="shared" si="19"/>
        <v>734.9</v>
      </c>
      <c r="M51" s="178">
        <v>11.305999999999999</v>
      </c>
      <c r="N51" s="64">
        <f t="shared" si="26"/>
        <v>1003</v>
      </c>
      <c r="O51" s="178">
        <f t="shared" si="28"/>
        <v>15.43</v>
      </c>
      <c r="P51" s="64">
        <f t="shared" si="27"/>
        <v>785.1</v>
      </c>
      <c r="Q51" s="178">
        <v>12.077999999999999</v>
      </c>
      <c r="R51" s="73">
        <f t="shared" si="24"/>
        <v>851.4</v>
      </c>
      <c r="S51" s="73">
        <f t="shared" si="24"/>
        <v>1044.9000000000001</v>
      </c>
      <c r="T51" s="73">
        <f t="shared" si="24"/>
        <v>1161</v>
      </c>
      <c r="U51" s="73">
        <f t="shared" si="24"/>
        <v>1548</v>
      </c>
      <c r="V51" s="73">
        <f t="shared" si="24"/>
        <v>1664.1</v>
      </c>
      <c r="W51" s="73">
        <f t="shared" si="29"/>
        <v>1029.7</v>
      </c>
      <c r="X51" s="73">
        <f t="shared" si="29"/>
        <v>1217.5999999999999</v>
      </c>
      <c r="Y51" s="73">
        <f t="shared" si="29"/>
        <v>1104.8</v>
      </c>
      <c r="Z51" s="73">
        <f t="shared" si="31"/>
        <v>1631</v>
      </c>
      <c r="AA51" s="73">
        <f t="shared" si="30"/>
        <v>2254.8000000000002</v>
      </c>
      <c r="AB51" s="69">
        <f t="shared" si="21"/>
        <v>1256</v>
      </c>
      <c r="AC51" s="69">
        <f t="shared" si="21"/>
        <v>1598.5</v>
      </c>
      <c r="AD51" s="69">
        <f t="shared" si="21"/>
        <v>2283.6</v>
      </c>
      <c r="AE51" s="92"/>
      <c r="AF51" s="92"/>
      <c r="AG51" s="92"/>
      <c r="AH51" s="92"/>
      <c r="AI51" s="92"/>
      <c r="AJ51" s="92"/>
      <c r="AK51" s="92"/>
      <c r="AL51" s="92"/>
      <c r="AM51" s="92"/>
      <c r="AN51" s="92"/>
      <c r="AO51" s="93"/>
      <c r="AP51" s="93"/>
      <c r="AQ51" s="93"/>
      <c r="AR51" s="93"/>
      <c r="AS51" s="93"/>
      <c r="AT51" s="93"/>
      <c r="AU51" s="93"/>
      <c r="AV51" s="93"/>
      <c r="AW51" s="93"/>
      <c r="AX51" s="93"/>
    </row>
    <row r="52" spans="1:50" s="94" customFormat="1" x14ac:dyDescent="0.2">
      <c r="A52" s="91">
        <v>1134</v>
      </c>
      <c r="B52" s="71" t="s">
        <v>45</v>
      </c>
      <c r="C52" s="72">
        <v>75</v>
      </c>
      <c r="D52" s="64">
        <f t="shared" si="17"/>
        <v>3047.4</v>
      </c>
      <c r="E52" s="178">
        <v>40.631999999999998</v>
      </c>
      <c r="F52" s="64">
        <f t="shared" si="22"/>
        <v>893.1</v>
      </c>
      <c r="G52" s="178">
        <v>11.907999999999999</v>
      </c>
      <c r="H52" s="64">
        <f t="shared" si="18"/>
        <v>867.2</v>
      </c>
      <c r="I52" s="178">
        <v>11.563000000000001</v>
      </c>
      <c r="J52" s="64">
        <f t="shared" si="25"/>
        <v>878.3</v>
      </c>
      <c r="K52" s="63">
        <v>11.71</v>
      </c>
      <c r="L52" s="64">
        <f t="shared" si="19"/>
        <v>848</v>
      </c>
      <c r="M52" s="178">
        <v>11.305999999999999</v>
      </c>
      <c r="N52" s="64">
        <f t="shared" si="26"/>
        <v>1157.3</v>
      </c>
      <c r="O52" s="178">
        <f t="shared" si="28"/>
        <v>15.43</v>
      </c>
      <c r="P52" s="64">
        <f t="shared" si="27"/>
        <v>905.9</v>
      </c>
      <c r="Q52" s="178">
        <v>12.077999999999999</v>
      </c>
      <c r="R52" s="73">
        <f t="shared" si="24"/>
        <v>982.4</v>
      </c>
      <c r="S52" s="73">
        <f t="shared" si="24"/>
        <v>1205.7</v>
      </c>
      <c r="T52" s="73">
        <f t="shared" si="24"/>
        <v>1339.7</v>
      </c>
      <c r="U52" s="73">
        <f t="shared" si="24"/>
        <v>1786.2</v>
      </c>
      <c r="V52" s="73">
        <f t="shared" si="24"/>
        <v>1920.2</v>
      </c>
      <c r="W52" s="73">
        <f t="shared" si="29"/>
        <v>1188.0999999999999</v>
      </c>
      <c r="X52" s="73">
        <f t="shared" si="29"/>
        <v>1404.9</v>
      </c>
      <c r="Y52" s="73">
        <f t="shared" si="29"/>
        <v>1274.8</v>
      </c>
      <c r="Z52" s="73">
        <f t="shared" si="31"/>
        <v>1881.9</v>
      </c>
      <c r="AA52" s="73">
        <f t="shared" si="30"/>
        <v>2601.6999999999998</v>
      </c>
      <c r="AB52" s="69">
        <f t="shared" si="21"/>
        <v>1449.2</v>
      </c>
      <c r="AC52" s="69">
        <f t="shared" si="21"/>
        <v>1844.4</v>
      </c>
      <c r="AD52" s="69">
        <f t="shared" si="21"/>
        <v>2634.9</v>
      </c>
      <c r="AE52" s="92"/>
      <c r="AF52" s="92"/>
      <c r="AG52" s="92"/>
      <c r="AH52" s="92"/>
      <c r="AI52" s="92"/>
      <c r="AJ52" s="92"/>
      <c r="AK52" s="92"/>
      <c r="AL52" s="92"/>
      <c r="AM52" s="92"/>
      <c r="AN52" s="92"/>
      <c r="AO52" s="93"/>
      <c r="AP52" s="93"/>
      <c r="AQ52" s="93"/>
      <c r="AR52" s="93"/>
      <c r="AS52" s="93"/>
      <c r="AT52" s="93"/>
      <c r="AU52" s="93"/>
      <c r="AV52" s="93"/>
      <c r="AW52" s="93"/>
      <c r="AX52" s="93"/>
    </row>
    <row r="53" spans="1:50" s="94" customFormat="1" x14ac:dyDescent="0.2">
      <c r="A53" s="91">
        <v>1136</v>
      </c>
      <c r="B53" s="71" t="s">
        <v>46</v>
      </c>
      <c r="C53" s="72">
        <v>12</v>
      </c>
      <c r="D53" s="64">
        <f t="shared" si="17"/>
        <v>487.6</v>
      </c>
      <c r="E53" s="178">
        <v>40.631999999999998</v>
      </c>
      <c r="F53" s="64">
        <f t="shared" si="22"/>
        <v>142.9</v>
      </c>
      <c r="G53" s="178">
        <v>11.907999999999999</v>
      </c>
      <c r="H53" s="64">
        <f t="shared" si="18"/>
        <v>138.80000000000001</v>
      </c>
      <c r="I53" s="178">
        <v>11.563000000000001</v>
      </c>
      <c r="J53" s="64">
        <f t="shared" si="25"/>
        <v>140.5</v>
      </c>
      <c r="K53" s="63">
        <v>11.71</v>
      </c>
      <c r="L53" s="64">
        <f t="shared" si="19"/>
        <v>135.69999999999999</v>
      </c>
      <c r="M53" s="178">
        <v>11.305999999999999</v>
      </c>
      <c r="N53" s="64">
        <f t="shared" si="26"/>
        <v>185.2</v>
      </c>
      <c r="O53" s="178">
        <f t="shared" si="28"/>
        <v>15.43</v>
      </c>
      <c r="P53" s="64">
        <f t="shared" si="27"/>
        <v>144.9</v>
      </c>
      <c r="Q53" s="178">
        <v>12.077999999999999</v>
      </c>
      <c r="R53" s="73">
        <f t="shared" si="24"/>
        <v>157.19999999999999</v>
      </c>
      <c r="S53" s="73">
        <f t="shared" si="24"/>
        <v>192.9</v>
      </c>
      <c r="T53" s="73">
        <f t="shared" si="24"/>
        <v>214.3</v>
      </c>
      <c r="U53" s="73">
        <f t="shared" si="24"/>
        <v>285.8</v>
      </c>
      <c r="V53" s="73">
        <f t="shared" si="24"/>
        <v>307.2</v>
      </c>
      <c r="W53" s="73">
        <f t="shared" si="29"/>
        <v>190.1</v>
      </c>
      <c r="X53" s="73">
        <f t="shared" si="29"/>
        <v>224.8</v>
      </c>
      <c r="Y53" s="73">
        <f t="shared" si="29"/>
        <v>204</v>
      </c>
      <c r="Z53" s="73">
        <f t="shared" si="31"/>
        <v>301.10000000000002</v>
      </c>
      <c r="AA53" s="73">
        <f t="shared" si="30"/>
        <v>416.3</v>
      </c>
      <c r="AB53" s="69">
        <f t="shared" si="21"/>
        <v>231.8</v>
      </c>
      <c r="AC53" s="69">
        <f t="shared" si="21"/>
        <v>295.10000000000002</v>
      </c>
      <c r="AD53" s="69">
        <f t="shared" si="21"/>
        <v>421.5</v>
      </c>
      <c r="AE53" s="92"/>
      <c r="AF53" s="92"/>
      <c r="AG53" s="92"/>
      <c r="AH53" s="92"/>
      <c r="AI53" s="92"/>
      <c r="AJ53" s="92"/>
      <c r="AK53" s="92"/>
      <c r="AL53" s="92"/>
      <c r="AM53" s="92"/>
      <c r="AN53" s="92"/>
      <c r="AO53" s="93"/>
      <c r="AP53" s="93"/>
      <c r="AQ53" s="93"/>
      <c r="AR53" s="93"/>
      <c r="AS53" s="93"/>
      <c r="AT53" s="93"/>
      <c r="AU53" s="93"/>
      <c r="AV53" s="93"/>
      <c r="AW53" s="93"/>
      <c r="AX53" s="93"/>
    </row>
    <row r="54" spans="1:50" s="94" customFormat="1" x14ac:dyDescent="0.2">
      <c r="A54" s="96">
        <v>1137</v>
      </c>
      <c r="B54" s="71" t="s">
        <v>142</v>
      </c>
      <c r="C54" s="72"/>
      <c r="D54" s="64">
        <f t="shared" si="17"/>
        <v>0</v>
      </c>
      <c r="E54" s="178">
        <v>40.631999999999998</v>
      </c>
      <c r="F54" s="64">
        <f t="shared" si="22"/>
        <v>0</v>
      </c>
      <c r="G54" s="178">
        <v>11.907999999999999</v>
      </c>
      <c r="H54" s="64">
        <f t="shared" si="18"/>
        <v>0</v>
      </c>
      <c r="I54" s="178">
        <v>11.563000000000001</v>
      </c>
      <c r="J54" s="64">
        <f t="shared" si="25"/>
        <v>0</v>
      </c>
      <c r="K54" s="63">
        <v>11.71</v>
      </c>
      <c r="L54" s="64"/>
      <c r="M54" s="178">
        <v>11.305999999999999</v>
      </c>
      <c r="N54" s="64">
        <f t="shared" si="26"/>
        <v>0</v>
      </c>
      <c r="O54" s="178">
        <f t="shared" si="28"/>
        <v>15.43</v>
      </c>
      <c r="P54" s="64">
        <f t="shared" si="27"/>
        <v>0</v>
      </c>
      <c r="Q54" s="178">
        <v>12.077999999999999</v>
      </c>
      <c r="R54" s="73">
        <f t="shared" si="24"/>
        <v>0</v>
      </c>
      <c r="S54" s="73">
        <f t="shared" si="24"/>
        <v>0</v>
      </c>
      <c r="T54" s="73">
        <f t="shared" si="24"/>
        <v>0</v>
      </c>
      <c r="U54" s="73">
        <f t="shared" si="24"/>
        <v>0</v>
      </c>
      <c r="V54" s="73">
        <f t="shared" si="24"/>
        <v>0</v>
      </c>
      <c r="W54" s="73">
        <f t="shared" si="29"/>
        <v>0</v>
      </c>
      <c r="X54" s="73">
        <f t="shared" si="29"/>
        <v>0</v>
      </c>
      <c r="Y54" s="73">
        <f t="shared" si="29"/>
        <v>0</v>
      </c>
      <c r="Z54" s="73">
        <f t="shared" si="31"/>
        <v>0</v>
      </c>
      <c r="AA54" s="73">
        <f t="shared" si="30"/>
        <v>0</v>
      </c>
      <c r="AB54" s="69">
        <f t="shared" si="21"/>
        <v>0</v>
      </c>
      <c r="AC54" s="69">
        <f t="shared" si="21"/>
        <v>0</v>
      </c>
      <c r="AD54" s="69">
        <f t="shared" si="21"/>
        <v>0</v>
      </c>
      <c r="AE54" s="92"/>
      <c r="AF54" s="92"/>
      <c r="AG54" s="92"/>
      <c r="AH54" s="92"/>
      <c r="AI54" s="92"/>
      <c r="AJ54" s="92"/>
      <c r="AK54" s="92"/>
      <c r="AL54" s="92"/>
      <c r="AM54" s="92"/>
      <c r="AN54" s="92"/>
      <c r="AO54" s="93"/>
      <c r="AP54" s="93"/>
      <c r="AQ54" s="93"/>
      <c r="AR54" s="93"/>
      <c r="AS54" s="93"/>
      <c r="AT54" s="93"/>
      <c r="AU54" s="93"/>
      <c r="AV54" s="93"/>
      <c r="AW54" s="93"/>
      <c r="AX54" s="93"/>
    </row>
    <row r="55" spans="1:50" s="94" customFormat="1" x14ac:dyDescent="0.2">
      <c r="A55" s="91">
        <v>1141</v>
      </c>
      <c r="B55" s="71" t="s">
        <v>47</v>
      </c>
      <c r="C55" s="72">
        <v>50</v>
      </c>
      <c r="D55" s="64">
        <f t="shared" si="17"/>
        <v>2031.6</v>
      </c>
      <c r="E55" s="178">
        <v>40.631999999999998</v>
      </c>
      <c r="F55" s="64">
        <f t="shared" si="22"/>
        <v>595.4</v>
      </c>
      <c r="G55" s="178">
        <v>11.907999999999999</v>
      </c>
      <c r="H55" s="64">
        <f t="shared" si="18"/>
        <v>578.20000000000005</v>
      </c>
      <c r="I55" s="178">
        <v>11.563000000000001</v>
      </c>
      <c r="J55" s="64">
        <f t="shared" si="25"/>
        <v>585.5</v>
      </c>
      <c r="K55" s="63">
        <v>11.71</v>
      </c>
      <c r="L55" s="64">
        <f t="shared" ref="L55:L86" si="32">ROUND(M55*C55,1)</f>
        <v>565.29999999999995</v>
      </c>
      <c r="M55" s="178">
        <v>11.305999999999999</v>
      </c>
      <c r="N55" s="64">
        <f t="shared" si="26"/>
        <v>771.5</v>
      </c>
      <c r="O55" s="178">
        <f t="shared" si="28"/>
        <v>15.43</v>
      </c>
      <c r="P55" s="64">
        <f t="shared" si="27"/>
        <v>603.9</v>
      </c>
      <c r="Q55" s="178">
        <v>12.077999999999999</v>
      </c>
      <c r="R55" s="73">
        <f t="shared" si="24"/>
        <v>654.9</v>
      </c>
      <c r="S55" s="73">
        <f t="shared" si="24"/>
        <v>803.8</v>
      </c>
      <c r="T55" s="73">
        <f t="shared" si="24"/>
        <v>893.1</v>
      </c>
      <c r="U55" s="73">
        <f t="shared" si="24"/>
        <v>1190.8</v>
      </c>
      <c r="V55" s="73">
        <f t="shared" si="24"/>
        <v>1280.0999999999999</v>
      </c>
      <c r="W55" s="73">
        <f t="shared" si="29"/>
        <v>792.1</v>
      </c>
      <c r="X55" s="73">
        <f t="shared" si="29"/>
        <v>936.6</v>
      </c>
      <c r="Y55" s="73">
        <f t="shared" si="29"/>
        <v>849.9</v>
      </c>
      <c r="Z55" s="73">
        <f t="shared" si="31"/>
        <v>1254.5999999999999</v>
      </c>
      <c r="AA55" s="73">
        <f t="shared" si="30"/>
        <v>1734.5</v>
      </c>
      <c r="AB55" s="69">
        <f t="shared" si="21"/>
        <v>966.1</v>
      </c>
      <c r="AC55" s="69">
        <f t="shared" si="21"/>
        <v>1229.5999999999999</v>
      </c>
      <c r="AD55" s="69">
        <f t="shared" si="21"/>
        <v>1756.5</v>
      </c>
      <c r="AE55" s="92"/>
      <c r="AF55" s="92"/>
      <c r="AG55" s="92"/>
      <c r="AH55" s="92"/>
      <c r="AI55" s="92"/>
      <c r="AJ55" s="92"/>
      <c r="AK55" s="92"/>
      <c r="AL55" s="92"/>
      <c r="AM55" s="92"/>
      <c r="AN55" s="92"/>
      <c r="AO55" s="93"/>
      <c r="AP55" s="93"/>
      <c r="AQ55" s="93"/>
      <c r="AR55" s="93"/>
      <c r="AS55" s="93"/>
      <c r="AT55" s="93"/>
      <c r="AU55" s="93"/>
      <c r="AV55" s="93"/>
      <c r="AW55" s="93"/>
      <c r="AX55" s="93"/>
    </row>
    <row r="56" spans="1:50" s="94" customFormat="1" x14ac:dyDescent="0.2">
      <c r="A56" s="91">
        <v>1143</v>
      </c>
      <c r="B56" s="71" t="s">
        <v>48</v>
      </c>
      <c r="C56" s="72">
        <v>8</v>
      </c>
      <c r="D56" s="64">
        <f t="shared" si="17"/>
        <v>325.10000000000002</v>
      </c>
      <c r="E56" s="178">
        <v>40.631999999999998</v>
      </c>
      <c r="F56" s="64">
        <f t="shared" si="22"/>
        <v>95.3</v>
      </c>
      <c r="G56" s="178">
        <v>11.907999999999999</v>
      </c>
      <c r="H56" s="64">
        <f t="shared" si="18"/>
        <v>92.5</v>
      </c>
      <c r="I56" s="178">
        <v>11.563000000000001</v>
      </c>
      <c r="J56" s="64">
        <f t="shared" si="25"/>
        <v>93.7</v>
      </c>
      <c r="K56" s="63">
        <v>11.71</v>
      </c>
      <c r="L56" s="64">
        <f t="shared" si="32"/>
        <v>90.4</v>
      </c>
      <c r="M56" s="178">
        <v>11.305999999999999</v>
      </c>
      <c r="N56" s="64">
        <f t="shared" si="26"/>
        <v>123.4</v>
      </c>
      <c r="O56" s="178">
        <f t="shared" si="28"/>
        <v>15.43</v>
      </c>
      <c r="P56" s="64">
        <f t="shared" si="27"/>
        <v>96.6</v>
      </c>
      <c r="Q56" s="178">
        <v>12.077999999999999</v>
      </c>
      <c r="R56" s="73">
        <f t="shared" si="24"/>
        <v>104.8</v>
      </c>
      <c r="S56" s="73">
        <f t="shared" si="24"/>
        <v>128.6</v>
      </c>
      <c r="T56" s="73">
        <f t="shared" si="24"/>
        <v>142.9</v>
      </c>
      <c r="U56" s="73">
        <f t="shared" si="24"/>
        <v>190.5</v>
      </c>
      <c r="V56" s="73">
        <f t="shared" si="24"/>
        <v>204.8</v>
      </c>
      <c r="W56" s="73">
        <f t="shared" si="29"/>
        <v>126.7</v>
      </c>
      <c r="X56" s="73">
        <f t="shared" si="29"/>
        <v>149.9</v>
      </c>
      <c r="Y56" s="73">
        <f t="shared" si="29"/>
        <v>136</v>
      </c>
      <c r="Z56" s="73">
        <f t="shared" si="31"/>
        <v>200.7</v>
      </c>
      <c r="AA56" s="73">
        <f t="shared" si="30"/>
        <v>277.5</v>
      </c>
      <c r="AB56" s="69">
        <f t="shared" ref="AB56:AD75" si="33">ROUND($J56*AB$6,1)</f>
        <v>154.6</v>
      </c>
      <c r="AC56" s="69">
        <f t="shared" si="33"/>
        <v>196.8</v>
      </c>
      <c r="AD56" s="69">
        <f t="shared" si="33"/>
        <v>281.10000000000002</v>
      </c>
      <c r="AE56" s="92"/>
      <c r="AF56" s="92"/>
      <c r="AG56" s="92"/>
      <c r="AH56" s="92"/>
      <c r="AI56" s="92"/>
      <c r="AJ56" s="92"/>
      <c r="AK56" s="92"/>
      <c r="AL56" s="92"/>
      <c r="AM56" s="92"/>
      <c r="AN56" s="92"/>
      <c r="AO56" s="93"/>
      <c r="AP56" s="93"/>
      <c r="AQ56" s="93"/>
      <c r="AR56" s="93"/>
      <c r="AS56" s="93"/>
      <c r="AT56" s="93"/>
      <c r="AU56" s="93"/>
      <c r="AV56" s="93"/>
      <c r="AW56" s="93"/>
      <c r="AX56" s="93"/>
    </row>
    <row r="57" spans="1:50" s="94" customFormat="1" x14ac:dyDescent="0.2">
      <c r="A57" s="91">
        <v>1145</v>
      </c>
      <c r="B57" s="71" t="s">
        <v>49</v>
      </c>
      <c r="C57" s="72">
        <v>13</v>
      </c>
      <c r="D57" s="64">
        <f t="shared" si="17"/>
        <v>528.20000000000005</v>
      </c>
      <c r="E57" s="178">
        <v>40.631999999999998</v>
      </c>
      <c r="F57" s="64">
        <f t="shared" si="22"/>
        <v>154.80000000000001</v>
      </c>
      <c r="G57" s="178">
        <v>11.907999999999999</v>
      </c>
      <c r="H57" s="64">
        <f t="shared" si="18"/>
        <v>150.30000000000001</v>
      </c>
      <c r="I57" s="178">
        <v>11.563000000000001</v>
      </c>
      <c r="J57" s="64">
        <f t="shared" si="25"/>
        <v>152.19999999999999</v>
      </c>
      <c r="K57" s="63">
        <v>11.71</v>
      </c>
      <c r="L57" s="64">
        <f t="shared" si="32"/>
        <v>147</v>
      </c>
      <c r="M57" s="178">
        <v>11.305999999999999</v>
      </c>
      <c r="N57" s="64">
        <f t="shared" si="26"/>
        <v>200.6</v>
      </c>
      <c r="O57" s="178">
        <f t="shared" si="28"/>
        <v>15.43</v>
      </c>
      <c r="P57" s="64">
        <f t="shared" si="27"/>
        <v>157</v>
      </c>
      <c r="Q57" s="178">
        <v>12.077999999999999</v>
      </c>
      <c r="R57" s="73">
        <f t="shared" si="24"/>
        <v>170.3</v>
      </c>
      <c r="S57" s="73">
        <f t="shared" si="24"/>
        <v>209</v>
      </c>
      <c r="T57" s="73">
        <f t="shared" si="24"/>
        <v>232.2</v>
      </c>
      <c r="U57" s="73">
        <f t="shared" si="24"/>
        <v>309.60000000000002</v>
      </c>
      <c r="V57" s="73">
        <f t="shared" si="24"/>
        <v>332.8</v>
      </c>
      <c r="W57" s="73">
        <f t="shared" si="29"/>
        <v>205.9</v>
      </c>
      <c r="X57" s="73">
        <f t="shared" si="29"/>
        <v>243.5</v>
      </c>
      <c r="Y57" s="73">
        <f t="shared" si="29"/>
        <v>221</v>
      </c>
      <c r="Z57" s="73">
        <f t="shared" si="31"/>
        <v>326.2</v>
      </c>
      <c r="AA57" s="73">
        <f t="shared" si="30"/>
        <v>451</v>
      </c>
      <c r="AB57" s="69">
        <f t="shared" si="33"/>
        <v>251.1</v>
      </c>
      <c r="AC57" s="69">
        <f t="shared" si="33"/>
        <v>319.60000000000002</v>
      </c>
      <c r="AD57" s="69">
        <f t="shared" si="33"/>
        <v>456.6</v>
      </c>
      <c r="AE57" s="92"/>
      <c r="AF57" s="92"/>
      <c r="AG57" s="92"/>
      <c r="AH57" s="92"/>
      <c r="AI57" s="92"/>
      <c r="AJ57" s="92"/>
      <c r="AK57" s="92"/>
      <c r="AL57" s="92"/>
      <c r="AM57" s="92"/>
      <c r="AN57" s="92"/>
      <c r="AO57" s="93"/>
      <c r="AP57" s="93"/>
      <c r="AQ57" s="93"/>
      <c r="AR57" s="93"/>
      <c r="AS57" s="93"/>
      <c r="AT57" s="93"/>
      <c r="AU57" s="93"/>
      <c r="AV57" s="93"/>
      <c r="AW57" s="93"/>
      <c r="AX57" s="93"/>
    </row>
    <row r="58" spans="1:50" s="94" customFormat="1" x14ac:dyDescent="0.2">
      <c r="A58" s="91">
        <v>1186</v>
      </c>
      <c r="B58" s="71" t="s">
        <v>50</v>
      </c>
      <c r="C58" s="72">
        <v>30</v>
      </c>
      <c r="D58" s="64">
        <f t="shared" si="17"/>
        <v>1219</v>
      </c>
      <c r="E58" s="178">
        <v>40.631999999999998</v>
      </c>
      <c r="F58" s="64">
        <f t="shared" si="22"/>
        <v>357.2</v>
      </c>
      <c r="G58" s="178">
        <v>11.907999999999999</v>
      </c>
      <c r="H58" s="64">
        <f t="shared" si="18"/>
        <v>346.9</v>
      </c>
      <c r="I58" s="178">
        <v>11.563000000000001</v>
      </c>
      <c r="J58" s="64">
        <f t="shared" si="25"/>
        <v>351.3</v>
      </c>
      <c r="K58" s="63">
        <v>11.71</v>
      </c>
      <c r="L58" s="64">
        <f t="shared" si="32"/>
        <v>339.2</v>
      </c>
      <c r="M58" s="178">
        <v>11.305999999999999</v>
      </c>
      <c r="N58" s="64">
        <f t="shared" si="26"/>
        <v>462.9</v>
      </c>
      <c r="O58" s="178">
        <f t="shared" si="28"/>
        <v>15.43</v>
      </c>
      <c r="P58" s="64">
        <f t="shared" si="27"/>
        <v>362.3</v>
      </c>
      <c r="Q58" s="178">
        <v>12.077999999999999</v>
      </c>
      <c r="R58" s="73">
        <f t="shared" si="24"/>
        <v>393</v>
      </c>
      <c r="S58" s="73">
        <f t="shared" si="24"/>
        <v>482.3</v>
      </c>
      <c r="T58" s="73">
        <f t="shared" si="24"/>
        <v>535.9</v>
      </c>
      <c r="U58" s="73">
        <f t="shared" si="24"/>
        <v>714.5</v>
      </c>
      <c r="V58" s="73">
        <f t="shared" si="24"/>
        <v>768.1</v>
      </c>
      <c r="W58" s="73">
        <f t="shared" si="29"/>
        <v>475.2</v>
      </c>
      <c r="X58" s="73">
        <f t="shared" si="29"/>
        <v>562</v>
      </c>
      <c r="Y58" s="73">
        <f t="shared" si="29"/>
        <v>509.9</v>
      </c>
      <c r="Z58" s="73">
        <f t="shared" si="31"/>
        <v>752.8</v>
      </c>
      <c r="AA58" s="73">
        <f t="shared" si="30"/>
        <v>1040.7</v>
      </c>
      <c r="AB58" s="69">
        <f t="shared" si="33"/>
        <v>579.6</v>
      </c>
      <c r="AC58" s="69">
        <f t="shared" si="33"/>
        <v>737.7</v>
      </c>
      <c r="AD58" s="69">
        <f t="shared" si="33"/>
        <v>1053.9000000000001</v>
      </c>
      <c r="AE58" s="92"/>
      <c r="AF58" s="92"/>
      <c r="AG58" s="92"/>
      <c r="AH58" s="92"/>
      <c r="AI58" s="92"/>
      <c r="AJ58" s="92"/>
      <c r="AK58" s="92"/>
      <c r="AL58" s="92"/>
      <c r="AM58" s="92"/>
      <c r="AN58" s="92"/>
      <c r="AO58" s="93"/>
      <c r="AP58" s="93"/>
      <c r="AQ58" s="93"/>
      <c r="AR58" s="93"/>
      <c r="AS58" s="93"/>
      <c r="AT58" s="93"/>
      <c r="AU58" s="93"/>
      <c r="AV58" s="93"/>
      <c r="AW58" s="93"/>
      <c r="AX58" s="93"/>
    </row>
    <row r="59" spans="1:50" s="94" customFormat="1" x14ac:dyDescent="0.2">
      <c r="A59" s="96">
        <v>1187</v>
      </c>
      <c r="B59" s="71" t="s">
        <v>51</v>
      </c>
      <c r="C59" s="72">
        <v>4.9000000000000004</v>
      </c>
      <c r="D59" s="64">
        <f t="shared" si="17"/>
        <v>199.1</v>
      </c>
      <c r="E59" s="178">
        <v>40.631999999999998</v>
      </c>
      <c r="F59" s="64">
        <f t="shared" si="22"/>
        <v>58.3</v>
      </c>
      <c r="G59" s="178">
        <v>11.907999999999999</v>
      </c>
      <c r="H59" s="64">
        <f t="shared" si="18"/>
        <v>56.7</v>
      </c>
      <c r="I59" s="178">
        <v>11.563000000000001</v>
      </c>
      <c r="J59" s="64">
        <f t="shared" si="25"/>
        <v>57.4</v>
      </c>
      <c r="K59" s="63">
        <v>11.71</v>
      </c>
      <c r="L59" s="64">
        <f t="shared" si="32"/>
        <v>55.4</v>
      </c>
      <c r="M59" s="178">
        <v>11.305999999999999</v>
      </c>
      <c r="N59" s="64">
        <f t="shared" si="26"/>
        <v>75.599999999999994</v>
      </c>
      <c r="O59" s="178">
        <f t="shared" si="28"/>
        <v>15.43</v>
      </c>
      <c r="P59" s="64">
        <f t="shared" si="27"/>
        <v>59.2</v>
      </c>
      <c r="Q59" s="178">
        <v>12.077999999999999</v>
      </c>
      <c r="R59" s="73">
        <f t="shared" si="24"/>
        <v>64.2</v>
      </c>
      <c r="S59" s="73">
        <f t="shared" si="24"/>
        <v>78.8</v>
      </c>
      <c r="T59" s="73">
        <f t="shared" si="24"/>
        <v>87.5</v>
      </c>
      <c r="U59" s="73">
        <f t="shared" si="24"/>
        <v>116.7</v>
      </c>
      <c r="V59" s="73">
        <f t="shared" si="24"/>
        <v>125.5</v>
      </c>
      <c r="W59" s="73">
        <f t="shared" si="29"/>
        <v>77.599999999999994</v>
      </c>
      <c r="X59" s="73">
        <f t="shared" si="29"/>
        <v>91.8</v>
      </c>
      <c r="Y59" s="73">
        <f t="shared" si="29"/>
        <v>83.3</v>
      </c>
      <c r="Z59" s="73">
        <f t="shared" si="31"/>
        <v>122.9</v>
      </c>
      <c r="AA59" s="73">
        <f t="shared" si="30"/>
        <v>170</v>
      </c>
      <c r="AB59" s="69">
        <f t="shared" si="33"/>
        <v>94.7</v>
      </c>
      <c r="AC59" s="69">
        <f t="shared" si="33"/>
        <v>120.5</v>
      </c>
      <c r="AD59" s="69">
        <f t="shared" si="33"/>
        <v>172.2</v>
      </c>
      <c r="AE59" s="92"/>
      <c r="AF59" s="92"/>
      <c r="AG59" s="92"/>
      <c r="AH59" s="92"/>
      <c r="AI59" s="92"/>
      <c r="AJ59" s="92"/>
      <c r="AK59" s="92"/>
      <c r="AL59" s="92"/>
      <c r="AM59" s="92"/>
      <c r="AN59" s="92"/>
      <c r="AO59" s="93"/>
      <c r="AP59" s="93"/>
      <c r="AQ59" s="93"/>
      <c r="AR59" s="93"/>
      <c r="AS59" s="93"/>
      <c r="AT59" s="93"/>
      <c r="AU59" s="93"/>
      <c r="AV59" s="93"/>
      <c r="AW59" s="93"/>
      <c r="AX59" s="93"/>
    </row>
    <row r="60" spans="1:50" s="94" customFormat="1" x14ac:dyDescent="0.2">
      <c r="A60" s="91">
        <v>1188</v>
      </c>
      <c r="B60" s="71" t="s">
        <v>52</v>
      </c>
      <c r="C60" s="72">
        <v>50</v>
      </c>
      <c r="D60" s="64">
        <f t="shared" si="17"/>
        <v>2031.6</v>
      </c>
      <c r="E60" s="178">
        <v>40.631999999999998</v>
      </c>
      <c r="F60" s="64">
        <f t="shared" si="22"/>
        <v>595.4</v>
      </c>
      <c r="G60" s="178">
        <v>11.907999999999999</v>
      </c>
      <c r="H60" s="64">
        <f t="shared" si="18"/>
        <v>578.20000000000005</v>
      </c>
      <c r="I60" s="178">
        <v>11.563000000000001</v>
      </c>
      <c r="J60" s="64">
        <f t="shared" si="25"/>
        <v>585.5</v>
      </c>
      <c r="K60" s="63">
        <v>11.71</v>
      </c>
      <c r="L60" s="64">
        <f t="shared" si="32"/>
        <v>565.29999999999995</v>
      </c>
      <c r="M60" s="178">
        <v>11.305999999999999</v>
      </c>
      <c r="N60" s="64">
        <f t="shared" si="26"/>
        <v>771.5</v>
      </c>
      <c r="O60" s="178">
        <f t="shared" si="28"/>
        <v>15.43</v>
      </c>
      <c r="P60" s="64">
        <f t="shared" si="27"/>
        <v>603.9</v>
      </c>
      <c r="Q60" s="178">
        <v>12.077999999999999</v>
      </c>
      <c r="R60" s="73">
        <f t="shared" si="24"/>
        <v>654.9</v>
      </c>
      <c r="S60" s="73">
        <f t="shared" si="24"/>
        <v>803.8</v>
      </c>
      <c r="T60" s="73">
        <f t="shared" si="24"/>
        <v>893.1</v>
      </c>
      <c r="U60" s="73">
        <f t="shared" si="24"/>
        <v>1190.8</v>
      </c>
      <c r="V60" s="73">
        <f t="shared" si="24"/>
        <v>1280.0999999999999</v>
      </c>
      <c r="W60" s="73">
        <f t="shared" si="29"/>
        <v>792.1</v>
      </c>
      <c r="X60" s="73">
        <f t="shared" si="29"/>
        <v>936.6</v>
      </c>
      <c r="Y60" s="73">
        <f t="shared" si="29"/>
        <v>849.9</v>
      </c>
      <c r="Z60" s="73">
        <f t="shared" si="31"/>
        <v>1254.5999999999999</v>
      </c>
      <c r="AA60" s="73">
        <f t="shared" si="30"/>
        <v>1734.5</v>
      </c>
      <c r="AB60" s="69">
        <f t="shared" si="33"/>
        <v>966.1</v>
      </c>
      <c r="AC60" s="69">
        <f t="shared" si="33"/>
        <v>1229.5999999999999</v>
      </c>
      <c r="AD60" s="69">
        <f t="shared" si="33"/>
        <v>1756.5</v>
      </c>
      <c r="AE60" s="92"/>
      <c r="AF60" s="92"/>
      <c r="AG60" s="92"/>
      <c r="AH60" s="92"/>
      <c r="AI60" s="92"/>
      <c r="AJ60" s="92"/>
      <c r="AK60" s="92"/>
      <c r="AL60" s="92"/>
      <c r="AM60" s="92"/>
      <c r="AN60" s="92"/>
      <c r="AO60" s="93"/>
      <c r="AP60" s="93"/>
      <c r="AQ60" s="93"/>
      <c r="AR60" s="93"/>
      <c r="AS60" s="93"/>
      <c r="AT60" s="93"/>
      <c r="AU60" s="93"/>
      <c r="AV60" s="93"/>
      <c r="AW60" s="93"/>
      <c r="AX60" s="93"/>
    </row>
    <row r="61" spans="1:50" s="94" customFormat="1" x14ac:dyDescent="0.2">
      <c r="A61" s="91">
        <v>1189</v>
      </c>
      <c r="B61" s="71" t="s">
        <v>53</v>
      </c>
      <c r="C61" s="72">
        <v>10</v>
      </c>
      <c r="D61" s="64">
        <f t="shared" si="17"/>
        <v>406.3</v>
      </c>
      <c r="E61" s="178">
        <v>40.631999999999998</v>
      </c>
      <c r="F61" s="64">
        <f t="shared" si="22"/>
        <v>119.1</v>
      </c>
      <c r="G61" s="178">
        <v>11.907999999999999</v>
      </c>
      <c r="H61" s="64">
        <f t="shared" si="18"/>
        <v>115.6</v>
      </c>
      <c r="I61" s="178">
        <v>11.563000000000001</v>
      </c>
      <c r="J61" s="64">
        <f t="shared" si="25"/>
        <v>117.1</v>
      </c>
      <c r="K61" s="63">
        <v>11.71</v>
      </c>
      <c r="L61" s="64">
        <f t="shared" si="32"/>
        <v>113.1</v>
      </c>
      <c r="M61" s="178">
        <v>11.305999999999999</v>
      </c>
      <c r="N61" s="64">
        <f t="shared" si="26"/>
        <v>154.30000000000001</v>
      </c>
      <c r="O61" s="178">
        <f t="shared" si="28"/>
        <v>15.43</v>
      </c>
      <c r="P61" s="64">
        <f t="shared" si="27"/>
        <v>120.8</v>
      </c>
      <c r="Q61" s="178">
        <v>12.077999999999999</v>
      </c>
      <c r="R61" s="73">
        <f t="shared" si="24"/>
        <v>131</v>
      </c>
      <c r="S61" s="73">
        <f t="shared" si="24"/>
        <v>160.80000000000001</v>
      </c>
      <c r="T61" s="73">
        <f t="shared" si="24"/>
        <v>178.6</v>
      </c>
      <c r="U61" s="73">
        <f t="shared" si="24"/>
        <v>238.2</v>
      </c>
      <c r="V61" s="73">
        <f t="shared" si="24"/>
        <v>256</v>
      </c>
      <c r="W61" s="73">
        <f t="shared" si="29"/>
        <v>158.4</v>
      </c>
      <c r="X61" s="73">
        <f t="shared" si="29"/>
        <v>187.3</v>
      </c>
      <c r="Y61" s="73">
        <f t="shared" si="29"/>
        <v>170</v>
      </c>
      <c r="Z61" s="73">
        <f t="shared" si="31"/>
        <v>250.9</v>
      </c>
      <c r="AA61" s="73">
        <f t="shared" si="30"/>
        <v>346.9</v>
      </c>
      <c r="AB61" s="69">
        <f t="shared" si="33"/>
        <v>193.2</v>
      </c>
      <c r="AC61" s="69">
        <f t="shared" si="33"/>
        <v>245.9</v>
      </c>
      <c r="AD61" s="69">
        <f t="shared" si="33"/>
        <v>351.3</v>
      </c>
      <c r="AE61" s="92"/>
      <c r="AF61" s="92"/>
      <c r="AG61" s="92"/>
      <c r="AH61" s="92"/>
      <c r="AI61" s="92"/>
      <c r="AJ61" s="92"/>
      <c r="AK61" s="92"/>
      <c r="AL61" s="92"/>
      <c r="AM61" s="92"/>
      <c r="AN61" s="92"/>
      <c r="AO61" s="93"/>
      <c r="AP61" s="93"/>
      <c r="AQ61" s="93"/>
      <c r="AR61" s="93"/>
      <c r="AS61" s="93"/>
      <c r="AT61" s="93"/>
      <c r="AU61" s="93"/>
      <c r="AV61" s="93"/>
      <c r="AW61" s="93"/>
      <c r="AX61" s="93"/>
    </row>
    <row r="62" spans="1:50" s="94" customFormat="1" x14ac:dyDescent="0.2">
      <c r="A62" s="91">
        <v>1190</v>
      </c>
      <c r="B62" s="71" t="s">
        <v>54</v>
      </c>
      <c r="C62" s="72">
        <v>45.31</v>
      </c>
      <c r="D62" s="64">
        <f t="shared" si="17"/>
        <v>1841</v>
      </c>
      <c r="E62" s="178">
        <v>40.631999999999998</v>
      </c>
      <c r="F62" s="64">
        <f t="shared" si="22"/>
        <v>539.6</v>
      </c>
      <c r="G62" s="178">
        <v>11.907999999999999</v>
      </c>
      <c r="H62" s="64">
        <f t="shared" si="18"/>
        <v>523.9</v>
      </c>
      <c r="I62" s="178">
        <v>11.563000000000001</v>
      </c>
      <c r="J62" s="64">
        <f t="shared" si="25"/>
        <v>530.6</v>
      </c>
      <c r="K62" s="63">
        <v>11.71</v>
      </c>
      <c r="L62" s="64">
        <f t="shared" si="32"/>
        <v>512.29999999999995</v>
      </c>
      <c r="M62" s="178">
        <v>11.305999999999999</v>
      </c>
      <c r="N62" s="64">
        <f t="shared" si="26"/>
        <v>699.1</v>
      </c>
      <c r="O62" s="178">
        <f t="shared" si="28"/>
        <v>15.43</v>
      </c>
      <c r="P62" s="64">
        <f t="shared" si="27"/>
        <v>547.29999999999995</v>
      </c>
      <c r="Q62" s="178">
        <v>12.077999999999999</v>
      </c>
      <c r="R62" s="73">
        <f t="shared" si="24"/>
        <v>593.5</v>
      </c>
      <c r="S62" s="73">
        <f t="shared" si="24"/>
        <v>728.4</v>
      </c>
      <c r="T62" s="73">
        <f t="shared" si="24"/>
        <v>809.3</v>
      </c>
      <c r="U62" s="73">
        <f t="shared" si="24"/>
        <v>1079.0999999999999</v>
      </c>
      <c r="V62" s="73">
        <f t="shared" si="24"/>
        <v>1160</v>
      </c>
      <c r="W62" s="73">
        <f t="shared" si="29"/>
        <v>717.8</v>
      </c>
      <c r="X62" s="73">
        <f t="shared" si="29"/>
        <v>848.7</v>
      </c>
      <c r="Y62" s="73">
        <f t="shared" si="29"/>
        <v>770.2</v>
      </c>
      <c r="Z62" s="73">
        <f t="shared" si="31"/>
        <v>1136.9000000000001</v>
      </c>
      <c r="AA62" s="73">
        <f t="shared" si="30"/>
        <v>1571.8</v>
      </c>
      <c r="AB62" s="69">
        <f t="shared" si="33"/>
        <v>875.5</v>
      </c>
      <c r="AC62" s="69">
        <f t="shared" si="33"/>
        <v>1114.3</v>
      </c>
      <c r="AD62" s="69">
        <f t="shared" si="33"/>
        <v>1591.8</v>
      </c>
      <c r="AE62" s="92"/>
      <c r="AF62" s="92"/>
      <c r="AG62" s="92"/>
      <c r="AH62" s="92"/>
      <c r="AI62" s="92"/>
      <c r="AJ62" s="92"/>
      <c r="AK62" s="92"/>
      <c r="AL62" s="92"/>
      <c r="AM62" s="92"/>
      <c r="AN62" s="92"/>
      <c r="AO62" s="93"/>
      <c r="AP62" s="93"/>
      <c r="AQ62" s="93"/>
      <c r="AR62" s="93"/>
      <c r="AS62" s="93"/>
      <c r="AT62" s="93"/>
      <c r="AU62" s="93"/>
      <c r="AV62" s="93"/>
      <c r="AW62" s="93"/>
      <c r="AX62" s="93"/>
    </row>
    <row r="63" spans="1:50" s="94" customFormat="1" x14ac:dyDescent="0.2">
      <c r="A63" s="91">
        <v>1192</v>
      </c>
      <c r="B63" s="71" t="s">
        <v>55</v>
      </c>
      <c r="C63" s="72">
        <v>5</v>
      </c>
      <c r="D63" s="64">
        <f t="shared" si="17"/>
        <v>203.2</v>
      </c>
      <c r="E63" s="178">
        <v>40.631999999999998</v>
      </c>
      <c r="F63" s="64">
        <f t="shared" si="22"/>
        <v>59.5</v>
      </c>
      <c r="G63" s="178">
        <v>11.907999999999999</v>
      </c>
      <c r="H63" s="64">
        <f t="shared" si="18"/>
        <v>57.8</v>
      </c>
      <c r="I63" s="178">
        <v>11.563000000000001</v>
      </c>
      <c r="J63" s="64">
        <f t="shared" si="25"/>
        <v>58.6</v>
      </c>
      <c r="K63" s="63">
        <v>11.71</v>
      </c>
      <c r="L63" s="64">
        <f t="shared" si="32"/>
        <v>56.5</v>
      </c>
      <c r="M63" s="178">
        <v>11.305999999999999</v>
      </c>
      <c r="N63" s="64">
        <f t="shared" si="26"/>
        <v>77.2</v>
      </c>
      <c r="O63" s="178">
        <f t="shared" si="28"/>
        <v>15.43</v>
      </c>
      <c r="P63" s="64">
        <f t="shared" si="27"/>
        <v>60.4</v>
      </c>
      <c r="Q63" s="178">
        <v>12.077999999999999</v>
      </c>
      <c r="R63" s="73">
        <f t="shared" si="24"/>
        <v>65.5</v>
      </c>
      <c r="S63" s="73">
        <f t="shared" si="24"/>
        <v>80.400000000000006</v>
      </c>
      <c r="T63" s="73">
        <f t="shared" si="24"/>
        <v>89.3</v>
      </c>
      <c r="U63" s="73">
        <f t="shared" si="24"/>
        <v>119.1</v>
      </c>
      <c r="V63" s="73">
        <f t="shared" si="24"/>
        <v>128</v>
      </c>
      <c r="W63" s="73">
        <f t="shared" si="29"/>
        <v>79.2</v>
      </c>
      <c r="X63" s="73">
        <f t="shared" si="29"/>
        <v>93.7</v>
      </c>
      <c r="Y63" s="73">
        <f t="shared" si="29"/>
        <v>85</v>
      </c>
      <c r="Z63" s="73">
        <f t="shared" si="31"/>
        <v>125.5</v>
      </c>
      <c r="AA63" s="73">
        <f t="shared" si="30"/>
        <v>173.4</v>
      </c>
      <c r="AB63" s="69">
        <f t="shared" si="33"/>
        <v>96.7</v>
      </c>
      <c r="AC63" s="69">
        <f t="shared" si="33"/>
        <v>123.1</v>
      </c>
      <c r="AD63" s="69">
        <f t="shared" si="33"/>
        <v>175.8</v>
      </c>
      <c r="AE63" s="92"/>
      <c r="AF63" s="92"/>
      <c r="AG63" s="92"/>
      <c r="AH63" s="92"/>
      <c r="AI63" s="92"/>
      <c r="AJ63" s="92"/>
      <c r="AK63" s="92"/>
      <c r="AL63" s="92"/>
      <c r="AM63" s="92"/>
      <c r="AN63" s="92"/>
      <c r="AO63" s="93"/>
      <c r="AP63" s="93"/>
      <c r="AQ63" s="93"/>
      <c r="AR63" s="93"/>
      <c r="AS63" s="93"/>
      <c r="AT63" s="93"/>
      <c r="AU63" s="93"/>
      <c r="AV63" s="93"/>
      <c r="AW63" s="93"/>
      <c r="AX63" s="93"/>
    </row>
    <row r="64" spans="1:50" s="94" customFormat="1" x14ac:dyDescent="0.2">
      <c r="A64" s="91">
        <v>1202</v>
      </c>
      <c r="B64" s="71" t="s">
        <v>56</v>
      </c>
      <c r="C64" s="72">
        <v>40</v>
      </c>
      <c r="D64" s="64">
        <f t="shared" si="17"/>
        <v>1625.3</v>
      </c>
      <c r="E64" s="178">
        <v>40.631999999999998</v>
      </c>
      <c r="F64" s="64">
        <f t="shared" si="22"/>
        <v>476.3</v>
      </c>
      <c r="G64" s="178">
        <v>11.907999999999999</v>
      </c>
      <c r="H64" s="64">
        <f t="shared" si="18"/>
        <v>462.5</v>
      </c>
      <c r="I64" s="178">
        <v>11.563000000000001</v>
      </c>
      <c r="J64" s="64">
        <f t="shared" si="25"/>
        <v>468.4</v>
      </c>
      <c r="K64" s="63">
        <v>11.71</v>
      </c>
      <c r="L64" s="64">
        <f t="shared" si="32"/>
        <v>452.2</v>
      </c>
      <c r="M64" s="178">
        <v>11.305999999999999</v>
      </c>
      <c r="N64" s="64">
        <f t="shared" si="26"/>
        <v>617.20000000000005</v>
      </c>
      <c r="O64" s="178">
        <f t="shared" si="28"/>
        <v>15.43</v>
      </c>
      <c r="P64" s="64">
        <f t="shared" si="27"/>
        <v>483.1</v>
      </c>
      <c r="Q64" s="178">
        <v>12.077999999999999</v>
      </c>
      <c r="R64" s="73">
        <f t="shared" si="24"/>
        <v>524</v>
      </c>
      <c r="S64" s="73">
        <f t="shared" si="24"/>
        <v>643</v>
      </c>
      <c r="T64" s="73">
        <f t="shared" si="24"/>
        <v>714.5</v>
      </c>
      <c r="U64" s="73">
        <f t="shared" si="24"/>
        <v>952.6</v>
      </c>
      <c r="V64" s="73">
        <f t="shared" si="24"/>
        <v>1024.0999999999999</v>
      </c>
      <c r="W64" s="73">
        <f t="shared" si="29"/>
        <v>633.70000000000005</v>
      </c>
      <c r="X64" s="73">
        <f t="shared" si="29"/>
        <v>749.3</v>
      </c>
      <c r="Y64" s="73">
        <f t="shared" si="29"/>
        <v>679.9</v>
      </c>
      <c r="Z64" s="73">
        <f t="shared" si="31"/>
        <v>1003.7</v>
      </c>
      <c r="AA64" s="73">
        <f t="shared" si="30"/>
        <v>1387.6</v>
      </c>
      <c r="AB64" s="69">
        <f t="shared" si="33"/>
        <v>772.9</v>
      </c>
      <c r="AC64" s="69">
        <f t="shared" si="33"/>
        <v>983.6</v>
      </c>
      <c r="AD64" s="69">
        <f t="shared" si="33"/>
        <v>1405.2</v>
      </c>
      <c r="AE64" s="92"/>
      <c r="AF64" s="92"/>
      <c r="AG64" s="92"/>
      <c r="AH64" s="92"/>
      <c r="AI64" s="92"/>
      <c r="AJ64" s="92"/>
      <c r="AK64" s="92"/>
      <c r="AL64" s="92"/>
      <c r="AM64" s="92"/>
      <c r="AN64" s="92"/>
      <c r="AO64" s="93"/>
      <c r="AP64" s="93"/>
      <c r="AQ64" s="93"/>
      <c r="AR64" s="93"/>
      <c r="AS64" s="93"/>
      <c r="AT64" s="93"/>
      <c r="AU64" s="93"/>
      <c r="AV64" s="93"/>
      <c r="AW64" s="93"/>
      <c r="AX64" s="93"/>
    </row>
    <row r="65" spans="1:50" s="94" customFormat="1" x14ac:dyDescent="0.2">
      <c r="A65" s="91">
        <v>1204</v>
      </c>
      <c r="B65" s="71" t="s">
        <v>57</v>
      </c>
      <c r="C65" s="72">
        <v>30</v>
      </c>
      <c r="D65" s="64">
        <f t="shared" si="17"/>
        <v>1219</v>
      </c>
      <c r="E65" s="178">
        <v>40.631999999999998</v>
      </c>
      <c r="F65" s="64">
        <v>357.3</v>
      </c>
      <c r="G65" s="178">
        <f>F65/C65</f>
        <v>11.91</v>
      </c>
      <c r="H65" s="179">
        <v>346.7</v>
      </c>
      <c r="I65" s="63">
        <f t="shared" ref="I65" si="34">H65/C65</f>
        <v>11.556666666666667</v>
      </c>
      <c r="J65" s="64">
        <f t="shared" si="25"/>
        <v>351.3</v>
      </c>
      <c r="K65" s="63">
        <v>11.71</v>
      </c>
      <c r="L65" s="64">
        <f t="shared" si="32"/>
        <v>339.2</v>
      </c>
      <c r="M65" s="178">
        <v>11.305999999999999</v>
      </c>
      <c r="N65" s="64">
        <f t="shared" si="26"/>
        <v>462.9</v>
      </c>
      <c r="O65" s="178">
        <f t="shared" si="28"/>
        <v>15.43</v>
      </c>
      <c r="P65" s="64">
        <f t="shared" si="27"/>
        <v>362.3</v>
      </c>
      <c r="Q65" s="178">
        <v>12.077999999999999</v>
      </c>
      <c r="R65" s="73">
        <f t="shared" si="24"/>
        <v>393</v>
      </c>
      <c r="S65" s="73">
        <f t="shared" si="24"/>
        <v>482.4</v>
      </c>
      <c r="T65" s="73">
        <f t="shared" si="24"/>
        <v>536</v>
      </c>
      <c r="U65" s="73">
        <f t="shared" si="24"/>
        <v>714.6</v>
      </c>
      <c r="V65" s="73">
        <f t="shared" si="24"/>
        <v>768.2</v>
      </c>
      <c r="W65" s="73">
        <f t="shared" si="29"/>
        <v>475</v>
      </c>
      <c r="X65" s="73">
        <f t="shared" si="29"/>
        <v>561.70000000000005</v>
      </c>
      <c r="Y65" s="73">
        <f t="shared" si="29"/>
        <v>509.6</v>
      </c>
      <c r="Z65" s="73">
        <f t="shared" si="31"/>
        <v>752.3</v>
      </c>
      <c r="AA65" s="73">
        <f t="shared" si="30"/>
        <v>1040.0999999999999</v>
      </c>
      <c r="AB65" s="69">
        <f t="shared" si="33"/>
        <v>579.6</v>
      </c>
      <c r="AC65" s="69">
        <f t="shared" si="33"/>
        <v>737.7</v>
      </c>
      <c r="AD65" s="69">
        <f t="shared" si="33"/>
        <v>1053.9000000000001</v>
      </c>
      <c r="AE65" s="92"/>
      <c r="AF65" s="92"/>
      <c r="AG65" s="92"/>
      <c r="AH65" s="92"/>
      <c r="AI65" s="92"/>
      <c r="AJ65" s="92"/>
      <c r="AK65" s="92"/>
      <c r="AL65" s="92"/>
      <c r="AM65" s="92"/>
      <c r="AN65" s="92"/>
      <c r="AO65" s="93"/>
      <c r="AP65" s="93"/>
      <c r="AQ65" s="93"/>
      <c r="AR65" s="93"/>
      <c r="AS65" s="93"/>
      <c r="AT65" s="93"/>
      <c r="AU65" s="93"/>
      <c r="AV65" s="93"/>
      <c r="AW65" s="93"/>
      <c r="AX65" s="93"/>
    </row>
    <row r="66" spans="1:50" s="94" customFormat="1" x14ac:dyDescent="0.2">
      <c r="A66" s="91">
        <v>1205</v>
      </c>
      <c r="B66" s="71" t="s">
        <v>58</v>
      </c>
      <c r="C66" s="72">
        <v>100</v>
      </c>
      <c r="D66" s="64">
        <f t="shared" si="17"/>
        <v>4063.2</v>
      </c>
      <c r="E66" s="178">
        <v>40.631999999999998</v>
      </c>
      <c r="F66" s="64">
        <v>1190.8</v>
      </c>
      <c r="G66" s="178">
        <f t="shared" ref="G66:G71" si="35">F66/C66</f>
        <v>11.907999999999999</v>
      </c>
      <c r="H66" s="179">
        <v>1156.3</v>
      </c>
      <c r="I66" s="63">
        <f t="shared" ref="I66:I71" si="36">H66/C66</f>
        <v>11.562999999999999</v>
      </c>
      <c r="J66" s="64">
        <f t="shared" si="25"/>
        <v>1171</v>
      </c>
      <c r="K66" s="63">
        <v>11.71</v>
      </c>
      <c r="L66" s="64">
        <f t="shared" si="32"/>
        <v>1130.5999999999999</v>
      </c>
      <c r="M66" s="178">
        <v>11.305999999999999</v>
      </c>
      <c r="N66" s="64">
        <f t="shared" si="26"/>
        <v>1543</v>
      </c>
      <c r="O66" s="178">
        <f t="shared" si="28"/>
        <v>15.43</v>
      </c>
      <c r="P66" s="64">
        <f t="shared" si="27"/>
        <v>1207.8</v>
      </c>
      <c r="Q66" s="178">
        <v>12.077999999999999</v>
      </c>
      <c r="R66" s="73">
        <f t="shared" si="24"/>
        <v>1309.9000000000001</v>
      </c>
      <c r="S66" s="73">
        <f t="shared" si="24"/>
        <v>1607.6</v>
      </c>
      <c r="T66" s="73">
        <f t="shared" si="24"/>
        <v>1786.2</v>
      </c>
      <c r="U66" s="73">
        <f t="shared" si="24"/>
        <v>2381.6</v>
      </c>
      <c r="V66" s="73">
        <f t="shared" si="24"/>
        <v>2560.1999999999998</v>
      </c>
      <c r="W66" s="73">
        <f t="shared" si="29"/>
        <v>1584.1</v>
      </c>
      <c r="X66" s="73">
        <f t="shared" si="29"/>
        <v>1873.2</v>
      </c>
      <c r="Y66" s="73">
        <f t="shared" si="29"/>
        <v>1699.8</v>
      </c>
      <c r="Z66" s="73">
        <f t="shared" si="31"/>
        <v>2509.1999999999998</v>
      </c>
      <c r="AA66" s="73">
        <f t="shared" si="30"/>
        <v>3468.9</v>
      </c>
      <c r="AB66" s="69">
        <f t="shared" si="33"/>
        <v>1932.2</v>
      </c>
      <c r="AC66" s="69">
        <f t="shared" si="33"/>
        <v>2459.1</v>
      </c>
      <c r="AD66" s="69">
        <f t="shared" si="33"/>
        <v>3513</v>
      </c>
      <c r="AE66" s="92"/>
      <c r="AF66" s="92"/>
      <c r="AG66" s="92"/>
      <c r="AH66" s="92"/>
      <c r="AI66" s="92"/>
      <c r="AJ66" s="92"/>
      <c r="AK66" s="92"/>
      <c r="AL66" s="92"/>
      <c r="AM66" s="92"/>
      <c r="AN66" s="92"/>
      <c r="AO66" s="93"/>
      <c r="AP66" s="93"/>
      <c r="AQ66" s="93"/>
      <c r="AR66" s="93"/>
      <c r="AS66" s="93"/>
      <c r="AT66" s="93"/>
      <c r="AU66" s="93"/>
      <c r="AV66" s="93"/>
      <c r="AW66" s="93"/>
      <c r="AX66" s="93"/>
    </row>
    <row r="67" spans="1:50" s="94" customFormat="1" x14ac:dyDescent="0.2">
      <c r="A67" s="91">
        <v>1206</v>
      </c>
      <c r="B67" s="71" t="s">
        <v>59</v>
      </c>
      <c r="C67" s="72">
        <v>50</v>
      </c>
      <c r="D67" s="64">
        <f t="shared" si="17"/>
        <v>2031.6</v>
      </c>
      <c r="E67" s="178">
        <v>40.631999999999998</v>
      </c>
      <c r="F67" s="64">
        <v>595.20000000000005</v>
      </c>
      <c r="G67" s="178">
        <f t="shared" si="35"/>
        <v>11.904000000000002</v>
      </c>
      <c r="H67" s="179">
        <v>578.1</v>
      </c>
      <c r="I67" s="63">
        <f t="shared" si="36"/>
        <v>11.562000000000001</v>
      </c>
      <c r="J67" s="64">
        <f t="shared" si="25"/>
        <v>585.5</v>
      </c>
      <c r="K67" s="63">
        <v>11.71</v>
      </c>
      <c r="L67" s="64">
        <f t="shared" si="32"/>
        <v>565.29999999999995</v>
      </c>
      <c r="M67" s="178">
        <v>11.305999999999999</v>
      </c>
      <c r="N67" s="64">
        <f t="shared" si="26"/>
        <v>771.5</v>
      </c>
      <c r="O67" s="178">
        <f t="shared" si="28"/>
        <v>15.43</v>
      </c>
      <c r="P67" s="64">
        <f t="shared" si="27"/>
        <v>603.9</v>
      </c>
      <c r="Q67" s="178">
        <v>12.077999999999999</v>
      </c>
      <c r="R67" s="73">
        <f t="shared" si="24"/>
        <v>654.70000000000005</v>
      </c>
      <c r="S67" s="73">
        <f t="shared" si="24"/>
        <v>803.5</v>
      </c>
      <c r="T67" s="73">
        <f t="shared" si="24"/>
        <v>892.8</v>
      </c>
      <c r="U67" s="73">
        <f t="shared" si="24"/>
        <v>1190.4000000000001</v>
      </c>
      <c r="V67" s="73">
        <f t="shared" si="24"/>
        <v>1279.7</v>
      </c>
      <c r="W67" s="73">
        <f t="shared" ref="W67:Y86" si="37">ROUND($C67*$I67*W$6,1)</f>
        <v>792</v>
      </c>
      <c r="X67" s="73">
        <f t="shared" si="37"/>
        <v>936.5</v>
      </c>
      <c r="Y67" s="73">
        <f t="shared" si="37"/>
        <v>849.8</v>
      </c>
      <c r="Z67" s="73">
        <f t="shared" si="31"/>
        <v>1254.5</v>
      </c>
      <c r="AA67" s="73">
        <f t="shared" si="30"/>
        <v>1734.3</v>
      </c>
      <c r="AB67" s="69">
        <f t="shared" si="33"/>
        <v>966.1</v>
      </c>
      <c r="AC67" s="69">
        <f t="shared" si="33"/>
        <v>1229.5999999999999</v>
      </c>
      <c r="AD67" s="69">
        <f t="shared" si="33"/>
        <v>1756.5</v>
      </c>
      <c r="AE67" s="92"/>
      <c r="AF67" s="92"/>
      <c r="AG67" s="92"/>
      <c r="AH67" s="92"/>
      <c r="AI67" s="92"/>
      <c r="AJ67" s="92"/>
      <c r="AK67" s="92"/>
      <c r="AL67" s="92"/>
      <c r="AM67" s="92"/>
      <c r="AN67" s="92"/>
      <c r="AO67" s="93"/>
      <c r="AP67" s="93"/>
      <c r="AQ67" s="93"/>
      <c r="AR67" s="93"/>
      <c r="AS67" s="93"/>
      <c r="AT67" s="93"/>
      <c r="AU67" s="93"/>
      <c r="AV67" s="93"/>
      <c r="AW67" s="93"/>
      <c r="AX67" s="93"/>
    </row>
    <row r="68" spans="1:50" s="94" customFormat="1" x14ac:dyDescent="0.2">
      <c r="A68" s="91">
        <v>1207</v>
      </c>
      <c r="B68" s="71" t="s">
        <v>60</v>
      </c>
      <c r="C68" s="72">
        <v>30</v>
      </c>
      <c r="D68" s="64">
        <f t="shared" ref="D68:D99" si="38">ROUND(E68*C68,1)</f>
        <v>1219</v>
      </c>
      <c r="E68" s="178">
        <v>40.631999999999998</v>
      </c>
      <c r="F68" s="64">
        <v>357.3</v>
      </c>
      <c r="G68" s="178">
        <f t="shared" si="35"/>
        <v>11.91</v>
      </c>
      <c r="H68" s="179">
        <v>346.7</v>
      </c>
      <c r="I68" s="63">
        <f t="shared" si="36"/>
        <v>11.556666666666667</v>
      </c>
      <c r="J68" s="64">
        <f t="shared" si="25"/>
        <v>351.3</v>
      </c>
      <c r="K68" s="63">
        <v>11.71</v>
      </c>
      <c r="L68" s="64">
        <f t="shared" si="32"/>
        <v>339.2</v>
      </c>
      <c r="M68" s="178">
        <v>11.305999999999999</v>
      </c>
      <c r="N68" s="64">
        <f t="shared" si="26"/>
        <v>462.9</v>
      </c>
      <c r="O68" s="178">
        <f t="shared" si="28"/>
        <v>15.43</v>
      </c>
      <c r="P68" s="64">
        <f t="shared" si="27"/>
        <v>362.3</v>
      </c>
      <c r="Q68" s="178">
        <v>12.077999999999999</v>
      </c>
      <c r="R68" s="73">
        <f t="shared" si="24"/>
        <v>393</v>
      </c>
      <c r="S68" s="73">
        <f t="shared" si="24"/>
        <v>482.4</v>
      </c>
      <c r="T68" s="73">
        <f t="shared" si="24"/>
        <v>536</v>
      </c>
      <c r="U68" s="73">
        <f t="shared" si="24"/>
        <v>714.6</v>
      </c>
      <c r="V68" s="73">
        <f t="shared" si="24"/>
        <v>768.2</v>
      </c>
      <c r="W68" s="73">
        <f t="shared" si="37"/>
        <v>475</v>
      </c>
      <c r="X68" s="73">
        <f t="shared" si="37"/>
        <v>561.70000000000005</v>
      </c>
      <c r="Y68" s="73">
        <f t="shared" si="37"/>
        <v>509.6</v>
      </c>
      <c r="Z68" s="73">
        <f t="shared" si="31"/>
        <v>752.3</v>
      </c>
      <c r="AA68" s="73">
        <f t="shared" si="30"/>
        <v>1040.0999999999999</v>
      </c>
      <c r="AB68" s="69">
        <f t="shared" si="33"/>
        <v>579.6</v>
      </c>
      <c r="AC68" s="69">
        <f t="shared" si="33"/>
        <v>737.7</v>
      </c>
      <c r="AD68" s="69">
        <f t="shared" si="33"/>
        <v>1053.9000000000001</v>
      </c>
      <c r="AE68" s="92"/>
      <c r="AF68" s="92"/>
      <c r="AG68" s="92"/>
      <c r="AH68" s="92"/>
      <c r="AI68" s="92"/>
      <c r="AJ68" s="92"/>
      <c r="AK68" s="92"/>
      <c r="AL68" s="92"/>
      <c r="AM68" s="92"/>
      <c r="AN68" s="92"/>
      <c r="AO68" s="93"/>
      <c r="AP68" s="93"/>
      <c r="AQ68" s="93"/>
      <c r="AR68" s="93"/>
      <c r="AS68" s="93"/>
      <c r="AT68" s="93"/>
      <c r="AU68" s="93"/>
      <c r="AV68" s="93"/>
      <c r="AW68" s="93"/>
      <c r="AX68" s="93"/>
    </row>
    <row r="69" spans="1:50" s="94" customFormat="1" ht="25.5" x14ac:dyDescent="0.2">
      <c r="A69" s="91">
        <v>1208</v>
      </c>
      <c r="B69" s="71" t="s">
        <v>61</v>
      </c>
      <c r="C69" s="72">
        <v>137</v>
      </c>
      <c r="D69" s="64">
        <f t="shared" si="38"/>
        <v>5566.6</v>
      </c>
      <c r="E69" s="178">
        <v>40.631999999999998</v>
      </c>
      <c r="F69" s="64">
        <v>1631.4</v>
      </c>
      <c r="G69" s="178">
        <f t="shared" si="35"/>
        <v>11.908029197080293</v>
      </c>
      <c r="H69" s="179">
        <v>1584.2</v>
      </c>
      <c r="I69" s="63">
        <f t="shared" si="36"/>
        <v>11.563503649635036</v>
      </c>
      <c r="J69" s="64">
        <f t="shared" si="25"/>
        <v>1604.3</v>
      </c>
      <c r="K69" s="63">
        <v>11.71</v>
      </c>
      <c r="L69" s="64">
        <f t="shared" si="32"/>
        <v>1548.9</v>
      </c>
      <c r="M69" s="178">
        <v>11.305999999999999</v>
      </c>
      <c r="N69" s="64">
        <f t="shared" si="26"/>
        <v>2113.9</v>
      </c>
      <c r="O69" s="178">
        <f t="shared" si="28"/>
        <v>15.43</v>
      </c>
      <c r="P69" s="64">
        <f t="shared" si="27"/>
        <v>1654.7</v>
      </c>
      <c r="Q69" s="178">
        <v>12.077999999999999</v>
      </c>
      <c r="R69" s="73">
        <f t="shared" ref="R69:V105" si="39">ROUND($C69*$G69*R$6,1)</f>
        <v>1794.5</v>
      </c>
      <c r="S69" s="73">
        <f t="shared" si="39"/>
        <v>2202.4</v>
      </c>
      <c r="T69" s="73">
        <f t="shared" si="39"/>
        <v>2447.1</v>
      </c>
      <c r="U69" s="73">
        <f t="shared" si="39"/>
        <v>3262.8</v>
      </c>
      <c r="V69" s="73">
        <f t="shared" si="39"/>
        <v>3507.5</v>
      </c>
      <c r="W69" s="73">
        <f t="shared" si="37"/>
        <v>2170.4</v>
      </c>
      <c r="X69" s="73">
        <f t="shared" si="37"/>
        <v>2566.4</v>
      </c>
      <c r="Y69" s="73">
        <f t="shared" si="37"/>
        <v>2328.8000000000002</v>
      </c>
      <c r="Z69" s="73">
        <f t="shared" si="31"/>
        <v>3437.7</v>
      </c>
      <c r="AA69" s="73">
        <f t="shared" si="30"/>
        <v>4752.6000000000004</v>
      </c>
      <c r="AB69" s="69">
        <f t="shared" si="33"/>
        <v>2647.1</v>
      </c>
      <c r="AC69" s="69">
        <f t="shared" si="33"/>
        <v>3369</v>
      </c>
      <c r="AD69" s="69">
        <f t="shared" si="33"/>
        <v>4812.8999999999996</v>
      </c>
      <c r="AE69" s="92"/>
      <c r="AF69" s="92"/>
      <c r="AG69" s="92"/>
      <c r="AH69" s="92"/>
      <c r="AI69" s="92"/>
      <c r="AJ69" s="92"/>
      <c r="AK69" s="92"/>
      <c r="AL69" s="92"/>
      <c r="AM69" s="92"/>
      <c r="AN69" s="92"/>
      <c r="AO69" s="93"/>
      <c r="AP69" s="93"/>
      <c r="AQ69" s="93"/>
      <c r="AR69" s="93"/>
      <c r="AS69" s="93"/>
      <c r="AT69" s="93"/>
      <c r="AU69" s="93"/>
      <c r="AV69" s="93"/>
      <c r="AW69" s="93"/>
      <c r="AX69" s="93"/>
    </row>
    <row r="70" spans="1:50" s="94" customFormat="1" x14ac:dyDescent="0.2">
      <c r="A70" s="91">
        <v>1209</v>
      </c>
      <c r="B70" s="71" t="s">
        <v>62</v>
      </c>
      <c r="C70" s="72">
        <v>58</v>
      </c>
      <c r="D70" s="64">
        <f t="shared" si="38"/>
        <v>2356.6999999999998</v>
      </c>
      <c r="E70" s="178">
        <v>40.631999999999998</v>
      </c>
      <c r="F70" s="64">
        <v>690.8</v>
      </c>
      <c r="G70" s="178">
        <f t="shared" si="35"/>
        <v>11.910344827586206</v>
      </c>
      <c r="H70" s="179">
        <v>670.6</v>
      </c>
      <c r="I70" s="63">
        <f t="shared" si="36"/>
        <v>11.562068965517241</v>
      </c>
      <c r="J70" s="64">
        <f t="shared" ref="J70:J101" si="40">ROUND(K70*C70,1)</f>
        <v>679.2</v>
      </c>
      <c r="K70" s="63">
        <v>11.71</v>
      </c>
      <c r="L70" s="64">
        <f t="shared" si="32"/>
        <v>655.7</v>
      </c>
      <c r="M70" s="178">
        <v>11.305999999999999</v>
      </c>
      <c r="N70" s="64">
        <f t="shared" ref="N70:N101" si="41">ROUND(O70*C70,1)</f>
        <v>894.9</v>
      </c>
      <c r="O70" s="178">
        <f t="shared" si="28"/>
        <v>15.43</v>
      </c>
      <c r="P70" s="64">
        <f t="shared" ref="P70:P101" si="42">ROUND(Q70*C70,1)</f>
        <v>700.5</v>
      </c>
      <c r="Q70" s="178">
        <v>12.077999999999999</v>
      </c>
      <c r="R70" s="73">
        <f t="shared" si="39"/>
        <v>759.9</v>
      </c>
      <c r="S70" s="73">
        <f t="shared" si="39"/>
        <v>932.6</v>
      </c>
      <c r="T70" s="73">
        <f t="shared" si="39"/>
        <v>1036.2</v>
      </c>
      <c r="U70" s="73">
        <f t="shared" si="39"/>
        <v>1381.6</v>
      </c>
      <c r="V70" s="73">
        <f t="shared" si="39"/>
        <v>1485.2</v>
      </c>
      <c r="W70" s="73">
        <f t="shared" si="37"/>
        <v>918.7</v>
      </c>
      <c r="X70" s="73">
        <f t="shared" si="37"/>
        <v>1086.4000000000001</v>
      </c>
      <c r="Y70" s="73">
        <f t="shared" si="37"/>
        <v>985.8</v>
      </c>
      <c r="Z70" s="73">
        <f t="shared" si="31"/>
        <v>1455.2</v>
      </c>
      <c r="AA70" s="73">
        <f t="shared" si="30"/>
        <v>2011.8</v>
      </c>
      <c r="AB70" s="69">
        <f t="shared" si="33"/>
        <v>1120.7</v>
      </c>
      <c r="AC70" s="69">
        <f t="shared" si="33"/>
        <v>1426.3</v>
      </c>
      <c r="AD70" s="69">
        <f t="shared" si="33"/>
        <v>2037.6</v>
      </c>
      <c r="AE70" s="92"/>
      <c r="AF70" s="92"/>
      <c r="AG70" s="92"/>
      <c r="AH70" s="92"/>
      <c r="AI70" s="92"/>
      <c r="AJ70" s="92"/>
      <c r="AK70" s="92"/>
      <c r="AL70" s="92"/>
      <c r="AM70" s="92"/>
      <c r="AN70" s="92"/>
      <c r="AO70" s="93"/>
      <c r="AP70" s="93"/>
      <c r="AQ70" s="93"/>
      <c r="AR70" s="93"/>
      <c r="AS70" s="93"/>
      <c r="AT70" s="93"/>
      <c r="AU70" s="93"/>
      <c r="AV70" s="93"/>
      <c r="AW70" s="93"/>
      <c r="AX70" s="93"/>
    </row>
    <row r="71" spans="1:50" s="94" customFormat="1" ht="25.5" x14ac:dyDescent="0.2">
      <c r="A71" s="91">
        <v>1210</v>
      </c>
      <c r="B71" s="71" t="s">
        <v>165</v>
      </c>
      <c r="C71" s="72">
        <v>50</v>
      </c>
      <c r="D71" s="64">
        <f t="shared" si="38"/>
        <v>2031.6</v>
      </c>
      <c r="E71" s="178">
        <v>40.631999999999998</v>
      </c>
      <c r="F71" s="64">
        <v>595.4</v>
      </c>
      <c r="G71" s="178">
        <f t="shared" si="35"/>
        <v>11.907999999999999</v>
      </c>
      <c r="H71" s="179">
        <v>578.1</v>
      </c>
      <c r="I71" s="63">
        <f t="shared" si="36"/>
        <v>11.562000000000001</v>
      </c>
      <c r="J71" s="64">
        <f t="shared" si="40"/>
        <v>585.5</v>
      </c>
      <c r="K71" s="63">
        <v>11.71</v>
      </c>
      <c r="L71" s="64">
        <f t="shared" si="32"/>
        <v>565.29999999999995</v>
      </c>
      <c r="M71" s="178">
        <v>11.305999999999999</v>
      </c>
      <c r="N71" s="64">
        <f t="shared" si="41"/>
        <v>771.5</v>
      </c>
      <c r="O71" s="178">
        <f t="shared" si="28"/>
        <v>15.43</v>
      </c>
      <c r="P71" s="64">
        <f t="shared" si="42"/>
        <v>603.9</v>
      </c>
      <c r="Q71" s="178">
        <v>12.077999999999999</v>
      </c>
      <c r="R71" s="73">
        <f t="shared" si="39"/>
        <v>654.9</v>
      </c>
      <c r="S71" s="73">
        <f t="shared" si="39"/>
        <v>803.8</v>
      </c>
      <c r="T71" s="73">
        <f t="shared" si="39"/>
        <v>893.1</v>
      </c>
      <c r="U71" s="73">
        <f t="shared" si="39"/>
        <v>1190.8</v>
      </c>
      <c r="V71" s="73">
        <f t="shared" si="39"/>
        <v>1280.0999999999999</v>
      </c>
      <c r="W71" s="73">
        <f t="shared" si="37"/>
        <v>792</v>
      </c>
      <c r="X71" s="73">
        <f t="shared" si="37"/>
        <v>936.5</v>
      </c>
      <c r="Y71" s="73">
        <f t="shared" si="37"/>
        <v>849.8</v>
      </c>
      <c r="Z71" s="73">
        <f t="shared" si="31"/>
        <v>1254.5</v>
      </c>
      <c r="AA71" s="73">
        <f t="shared" si="30"/>
        <v>1734.3</v>
      </c>
      <c r="AB71" s="69">
        <f t="shared" si="33"/>
        <v>966.1</v>
      </c>
      <c r="AC71" s="69">
        <f t="shared" si="33"/>
        <v>1229.5999999999999</v>
      </c>
      <c r="AD71" s="69">
        <f t="shared" si="33"/>
        <v>1756.5</v>
      </c>
      <c r="AE71" s="92"/>
      <c r="AF71" s="92"/>
      <c r="AG71" s="92"/>
      <c r="AH71" s="92"/>
      <c r="AI71" s="92"/>
      <c r="AJ71" s="92"/>
      <c r="AK71" s="92"/>
      <c r="AL71" s="92"/>
      <c r="AM71" s="92"/>
      <c r="AN71" s="92"/>
      <c r="AO71" s="93"/>
      <c r="AP71" s="93"/>
      <c r="AQ71" s="93"/>
      <c r="AR71" s="93"/>
      <c r="AS71" s="93"/>
      <c r="AT71" s="93"/>
      <c r="AU71" s="93"/>
      <c r="AV71" s="93"/>
      <c r="AW71" s="93"/>
      <c r="AX71" s="93"/>
    </row>
    <row r="72" spans="1:50" s="94" customFormat="1" x14ac:dyDescent="0.2">
      <c r="A72" s="91">
        <v>1211</v>
      </c>
      <c r="B72" s="71" t="s">
        <v>122</v>
      </c>
      <c r="C72" s="72">
        <v>50</v>
      </c>
      <c r="D72" s="64">
        <f t="shared" si="38"/>
        <v>2031.6</v>
      </c>
      <c r="E72" s="178">
        <v>40.631999999999998</v>
      </c>
      <c r="F72" s="64">
        <f t="shared" ref="F72:F105" si="43">ROUND(G72*C72,1)</f>
        <v>595.4</v>
      </c>
      <c r="G72" s="178">
        <v>11.907999999999999</v>
      </c>
      <c r="H72" s="64">
        <f t="shared" ref="H72:H99" si="44">ROUND(I72*C72,1)</f>
        <v>578.20000000000005</v>
      </c>
      <c r="I72" s="178">
        <v>11.563000000000001</v>
      </c>
      <c r="J72" s="64">
        <f t="shared" si="40"/>
        <v>585.5</v>
      </c>
      <c r="K72" s="63">
        <v>11.71</v>
      </c>
      <c r="L72" s="64">
        <f t="shared" si="32"/>
        <v>565.29999999999995</v>
      </c>
      <c r="M72" s="178">
        <v>11.305999999999999</v>
      </c>
      <c r="N72" s="64">
        <f t="shared" si="41"/>
        <v>771.5</v>
      </c>
      <c r="O72" s="178">
        <f t="shared" si="28"/>
        <v>15.43</v>
      </c>
      <c r="P72" s="64">
        <f t="shared" si="42"/>
        <v>603.9</v>
      </c>
      <c r="Q72" s="178">
        <v>12.077999999999999</v>
      </c>
      <c r="R72" s="73">
        <f t="shared" si="39"/>
        <v>654.9</v>
      </c>
      <c r="S72" s="73">
        <f t="shared" si="39"/>
        <v>803.8</v>
      </c>
      <c r="T72" s="73">
        <f t="shared" si="39"/>
        <v>893.1</v>
      </c>
      <c r="U72" s="73">
        <f t="shared" si="39"/>
        <v>1190.8</v>
      </c>
      <c r="V72" s="73">
        <f t="shared" si="39"/>
        <v>1280.0999999999999</v>
      </c>
      <c r="W72" s="73">
        <f t="shared" si="37"/>
        <v>792.1</v>
      </c>
      <c r="X72" s="73">
        <f t="shared" si="37"/>
        <v>936.6</v>
      </c>
      <c r="Y72" s="73">
        <f t="shared" si="37"/>
        <v>849.9</v>
      </c>
      <c r="Z72" s="73">
        <f t="shared" si="31"/>
        <v>1254.5999999999999</v>
      </c>
      <c r="AA72" s="73">
        <f t="shared" si="30"/>
        <v>1734.5</v>
      </c>
      <c r="AB72" s="69">
        <f t="shared" si="33"/>
        <v>966.1</v>
      </c>
      <c r="AC72" s="69">
        <f t="shared" si="33"/>
        <v>1229.5999999999999</v>
      </c>
      <c r="AD72" s="69">
        <f t="shared" si="33"/>
        <v>1756.5</v>
      </c>
      <c r="AE72" s="92"/>
      <c r="AF72" s="92"/>
      <c r="AG72" s="92"/>
      <c r="AH72" s="92"/>
      <c r="AI72" s="92"/>
      <c r="AJ72" s="92"/>
      <c r="AK72" s="92"/>
      <c r="AL72" s="92"/>
      <c r="AM72" s="92"/>
      <c r="AN72" s="92"/>
      <c r="AO72" s="93"/>
      <c r="AP72" s="93"/>
      <c r="AQ72" s="93"/>
      <c r="AR72" s="93"/>
      <c r="AS72" s="93"/>
      <c r="AT72" s="93"/>
      <c r="AU72" s="93"/>
      <c r="AV72" s="93"/>
      <c r="AW72" s="93"/>
      <c r="AX72" s="93"/>
    </row>
    <row r="73" spans="1:50" s="94" customFormat="1" x14ac:dyDescent="0.2">
      <c r="A73" s="91">
        <v>1212</v>
      </c>
      <c r="B73" s="71" t="s">
        <v>63</v>
      </c>
      <c r="C73" s="72">
        <v>75</v>
      </c>
      <c r="D73" s="64">
        <f t="shared" si="38"/>
        <v>3047.4</v>
      </c>
      <c r="E73" s="178">
        <v>40.631999999999998</v>
      </c>
      <c r="F73" s="64">
        <f t="shared" si="43"/>
        <v>893.1</v>
      </c>
      <c r="G73" s="178">
        <v>11.907999999999999</v>
      </c>
      <c r="H73" s="64">
        <f t="shared" si="44"/>
        <v>867.2</v>
      </c>
      <c r="I73" s="178">
        <v>11.563000000000001</v>
      </c>
      <c r="J73" s="64">
        <f t="shared" si="40"/>
        <v>878.3</v>
      </c>
      <c r="K73" s="63">
        <v>11.71</v>
      </c>
      <c r="L73" s="64">
        <f t="shared" si="32"/>
        <v>848</v>
      </c>
      <c r="M73" s="178">
        <v>11.305999999999999</v>
      </c>
      <c r="N73" s="64">
        <f t="shared" si="41"/>
        <v>1157.3</v>
      </c>
      <c r="O73" s="178">
        <f t="shared" si="28"/>
        <v>15.43</v>
      </c>
      <c r="P73" s="64">
        <f t="shared" si="42"/>
        <v>905.9</v>
      </c>
      <c r="Q73" s="178">
        <v>12.077999999999999</v>
      </c>
      <c r="R73" s="73">
        <f t="shared" si="39"/>
        <v>982.4</v>
      </c>
      <c r="S73" s="73">
        <f t="shared" si="39"/>
        <v>1205.7</v>
      </c>
      <c r="T73" s="73">
        <f t="shared" si="39"/>
        <v>1339.7</v>
      </c>
      <c r="U73" s="73">
        <f t="shared" si="39"/>
        <v>1786.2</v>
      </c>
      <c r="V73" s="73">
        <f t="shared" si="39"/>
        <v>1920.2</v>
      </c>
      <c r="W73" s="73">
        <f t="shared" si="37"/>
        <v>1188.0999999999999</v>
      </c>
      <c r="X73" s="73">
        <f t="shared" si="37"/>
        <v>1404.9</v>
      </c>
      <c r="Y73" s="73">
        <f t="shared" si="37"/>
        <v>1274.8</v>
      </c>
      <c r="Z73" s="73">
        <f t="shared" si="31"/>
        <v>1881.9</v>
      </c>
      <c r="AA73" s="73">
        <f t="shared" si="30"/>
        <v>2601.6999999999998</v>
      </c>
      <c r="AB73" s="69">
        <f t="shared" si="33"/>
        <v>1449.2</v>
      </c>
      <c r="AC73" s="69">
        <f t="shared" si="33"/>
        <v>1844.4</v>
      </c>
      <c r="AD73" s="69">
        <f t="shared" si="33"/>
        <v>2634.9</v>
      </c>
      <c r="AE73" s="92"/>
      <c r="AF73" s="92"/>
      <c r="AG73" s="92"/>
      <c r="AH73" s="92"/>
      <c r="AI73" s="92"/>
      <c r="AJ73" s="92"/>
      <c r="AK73" s="92"/>
      <c r="AL73" s="92"/>
      <c r="AM73" s="92"/>
      <c r="AN73" s="92"/>
      <c r="AO73" s="93"/>
      <c r="AP73" s="93"/>
      <c r="AQ73" s="93"/>
      <c r="AR73" s="93"/>
      <c r="AS73" s="93"/>
      <c r="AT73" s="93"/>
      <c r="AU73" s="93"/>
      <c r="AV73" s="93"/>
      <c r="AW73" s="93"/>
      <c r="AX73" s="93"/>
    </row>
    <row r="74" spans="1:50" s="94" customFormat="1" x14ac:dyDescent="0.2">
      <c r="A74" s="91">
        <v>1213</v>
      </c>
      <c r="B74" s="71" t="s">
        <v>64</v>
      </c>
      <c r="C74" s="72">
        <v>50</v>
      </c>
      <c r="D74" s="64">
        <f t="shared" si="38"/>
        <v>2031.6</v>
      </c>
      <c r="E74" s="178">
        <v>40.631999999999998</v>
      </c>
      <c r="F74" s="64">
        <f t="shared" si="43"/>
        <v>595.4</v>
      </c>
      <c r="G74" s="178">
        <v>11.907999999999999</v>
      </c>
      <c r="H74" s="64">
        <f t="shared" si="44"/>
        <v>578.20000000000005</v>
      </c>
      <c r="I74" s="178">
        <v>11.563000000000001</v>
      </c>
      <c r="J74" s="64">
        <f t="shared" si="40"/>
        <v>585.5</v>
      </c>
      <c r="K74" s="63">
        <v>11.71</v>
      </c>
      <c r="L74" s="64">
        <f t="shared" si="32"/>
        <v>565.29999999999995</v>
      </c>
      <c r="M74" s="178">
        <v>11.305999999999999</v>
      </c>
      <c r="N74" s="64">
        <f t="shared" si="41"/>
        <v>771.5</v>
      </c>
      <c r="O74" s="178">
        <f t="shared" si="28"/>
        <v>15.43</v>
      </c>
      <c r="P74" s="64">
        <f t="shared" si="42"/>
        <v>603.9</v>
      </c>
      <c r="Q74" s="178">
        <v>12.077999999999999</v>
      </c>
      <c r="R74" s="73">
        <f t="shared" si="39"/>
        <v>654.9</v>
      </c>
      <c r="S74" s="73">
        <f t="shared" si="39"/>
        <v>803.8</v>
      </c>
      <c r="T74" s="73">
        <f t="shared" si="39"/>
        <v>893.1</v>
      </c>
      <c r="U74" s="73">
        <f t="shared" si="39"/>
        <v>1190.8</v>
      </c>
      <c r="V74" s="73">
        <f t="shared" si="39"/>
        <v>1280.0999999999999</v>
      </c>
      <c r="W74" s="73">
        <f t="shared" si="37"/>
        <v>792.1</v>
      </c>
      <c r="X74" s="73">
        <f t="shared" si="37"/>
        <v>936.6</v>
      </c>
      <c r="Y74" s="73">
        <f t="shared" si="37"/>
        <v>849.9</v>
      </c>
      <c r="Z74" s="73">
        <f t="shared" si="31"/>
        <v>1254.5999999999999</v>
      </c>
      <c r="AA74" s="73">
        <f t="shared" si="30"/>
        <v>1734.5</v>
      </c>
      <c r="AB74" s="69">
        <f t="shared" si="33"/>
        <v>966.1</v>
      </c>
      <c r="AC74" s="69">
        <f t="shared" si="33"/>
        <v>1229.5999999999999</v>
      </c>
      <c r="AD74" s="69">
        <f t="shared" si="33"/>
        <v>1756.5</v>
      </c>
      <c r="AE74" s="92"/>
      <c r="AF74" s="92"/>
      <c r="AG74" s="92"/>
      <c r="AH74" s="92"/>
      <c r="AI74" s="92"/>
      <c r="AJ74" s="92"/>
      <c r="AK74" s="92"/>
      <c r="AL74" s="92"/>
      <c r="AM74" s="92"/>
      <c r="AN74" s="92"/>
      <c r="AO74" s="93"/>
      <c r="AP74" s="93"/>
      <c r="AQ74" s="93"/>
      <c r="AR74" s="93"/>
      <c r="AS74" s="93"/>
      <c r="AT74" s="93"/>
      <c r="AU74" s="93"/>
      <c r="AV74" s="93"/>
      <c r="AW74" s="93"/>
      <c r="AX74" s="93"/>
    </row>
    <row r="75" spans="1:50" s="94" customFormat="1" x14ac:dyDescent="0.2">
      <c r="A75" s="91">
        <v>1214</v>
      </c>
      <c r="B75" s="71" t="s">
        <v>65</v>
      </c>
      <c r="C75" s="72">
        <v>25</v>
      </c>
      <c r="D75" s="64">
        <f t="shared" si="38"/>
        <v>1015.8</v>
      </c>
      <c r="E75" s="178">
        <v>40.631999999999998</v>
      </c>
      <c r="F75" s="64">
        <f t="shared" si="43"/>
        <v>297.7</v>
      </c>
      <c r="G75" s="178">
        <v>11.907999999999999</v>
      </c>
      <c r="H75" s="64">
        <f t="shared" si="44"/>
        <v>289.10000000000002</v>
      </c>
      <c r="I75" s="178">
        <v>11.563000000000001</v>
      </c>
      <c r="J75" s="64">
        <f t="shared" si="40"/>
        <v>292.8</v>
      </c>
      <c r="K75" s="63">
        <v>11.71</v>
      </c>
      <c r="L75" s="64">
        <f t="shared" si="32"/>
        <v>282.7</v>
      </c>
      <c r="M75" s="178">
        <v>11.305999999999999</v>
      </c>
      <c r="N75" s="64">
        <f t="shared" si="41"/>
        <v>385.8</v>
      </c>
      <c r="O75" s="178">
        <f t="shared" si="28"/>
        <v>15.43</v>
      </c>
      <c r="P75" s="64">
        <f t="shared" si="42"/>
        <v>302</v>
      </c>
      <c r="Q75" s="178">
        <v>12.077999999999999</v>
      </c>
      <c r="R75" s="73">
        <f t="shared" si="39"/>
        <v>327.5</v>
      </c>
      <c r="S75" s="73">
        <f t="shared" si="39"/>
        <v>401.9</v>
      </c>
      <c r="T75" s="73">
        <f t="shared" si="39"/>
        <v>446.6</v>
      </c>
      <c r="U75" s="73">
        <f t="shared" si="39"/>
        <v>595.4</v>
      </c>
      <c r="V75" s="73">
        <f t="shared" si="39"/>
        <v>640.1</v>
      </c>
      <c r="W75" s="73">
        <f t="shared" si="37"/>
        <v>396</v>
      </c>
      <c r="X75" s="73">
        <f t="shared" si="37"/>
        <v>468.3</v>
      </c>
      <c r="Y75" s="73">
        <f t="shared" si="37"/>
        <v>424.9</v>
      </c>
      <c r="Z75" s="73">
        <f t="shared" si="31"/>
        <v>627.29999999999995</v>
      </c>
      <c r="AA75" s="73">
        <f t="shared" si="30"/>
        <v>867.2</v>
      </c>
      <c r="AB75" s="69">
        <f t="shared" si="33"/>
        <v>483.1</v>
      </c>
      <c r="AC75" s="69">
        <f t="shared" si="33"/>
        <v>614.9</v>
      </c>
      <c r="AD75" s="69">
        <f t="shared" si="33"/>
        <v>878.4</v>
      </c>
      <c r="AE75" s="92"/>
      <c r="AF75" s="92"/>
      <c r="AG75" s="92"/>
      <c r="AH75" s="92"/>
      <c r="AI75" s="92"/>
      <c r="AJ75" s="92"/>
      <c r="AK75" s="92"/>
      <c r="AL75" s="92"/>
      <c r="AM75" s="92"/>
      <c r="AN75" s="92"/>
      <c r="AO75" s="93"/>
      <c r="AP75" s="93"/>
      <c r="AQ75" s="93"/>
      <c r="AR75" s="93"/>
      <c r="AS75" s="93"/>
      <c r="AT75" s="93"/>
      <c r="AU75" s="93"/>
      <c r="AV75" s="93"/>
      <c r="AW75" s="93"/>
      <c r="AX75" s="93"/>
    </row>
    <row r="76" spans="1:50" s="94" customFormat="1" x14ac:dyDescent="0.2">
      <c r="A76" s="91">
        <v>1215</v>
      </c>
      <c r="B76" s="71" t="s">
        <v>66</v>
      </c>
      <c r="C76" s="72">
        <v>25</v>
      </c>
      <c r="D76" s="64">
        <f t="shared" si="38"/>
        <v>1015.8</v>
      </c>
      <c r="E76" s="178">
        <v>40.631999999999998</v>
      </c>
      <c r="F76" s="64">
        <f t="shared" si="43"/>
        <v>297.7</v>
      </c>
      <c r="G76" s="178">
        <v>11.907999999999999</v>
      </c>
      <c r="H76" s="64">
        <f t="shared" si="44"/>
        <v>289.10000000000002</v>
      </c>
      <c r="I76" s="178">
        <v>11.563000000000001</v>
      </c>
      <c r="J76" s="64">
        <f t="shared" si="40"/>
        <v>292.8</v>
      </c>
      <c r="K76" s="63">
        <v>11.71</v>
      </c>
      <c r="L76" s="64">
        <f t="shared" si="32"/>
        <v>282.7</v>
      </c>
      <c r="M76" s="178">
        <v>11.305999999999999</v>
      </c>
      <c r="N76" s="64">
        <f t="shared" si="41"/>
        <v>385.8</v>
      </c>
      <c r="O76" s="178">
        <f t="shared" si="28"/>
        <v>15.43</v>
      </c>
      <c r="P76" s="64">
        <f t="shared" si="42"/>
        <v>302</v>
      </c>
      <c r="Q76" s="178">
        <v>12.077999999999999</v>
      </c>
      <c r="R76" s="73">
        <f t="shared" si="39"/>
        <v>327.5</v>
      </c>
      <c r="S76" s="73">
        <f t="shared" si="39"/>
        <v>401.9</v>
      </c>
      <c r="T76" s="73">
        <f t="shared" si="39"/>
        <v>446.6</v>
      </c>
      <c r="U76" s="73">
        <f t="shared" si="39"/>
        <v>595.4</v>
      </c>
      <c r="V76" s="73">
        <f t="shared" si="39"/>
        <v>640.1</v>
      </c>
      <c r="W76" s="73">
        <f t="shared" si="37"/>
        <v>396</v>
      </c>
      <c r="X76" s="73">
        <f t="shared" si="37"/>
        <v>468.3</v>
      </c>
      <c r="Y76" s="73">
        <f t="shared" si="37"/>
        <v>424.9</v>
      </c>
      <c r="Z76" s="73">
        <f t="shared" si="31"/>
        <v>627.29999999999995</v>
      </c>
      <c r="AA76" s="73">
        <f t="shared" si="30"/>
        <v>867.2</v>
      </c>
      <c r="AB76" s="69">
        <f t="shared" ref="AB76:AD95" si="45">ROUND($J76*AB$6,1)</f>
        <v>483.1</v>
      </c>
      <c r="AC76" s="69">
        <f t="shared" si="45"/>
        <v>614.9</v>
      </c>
      <c r="AD76" s="69">
        <f t="shared" si="45"/>
        <v>878.4</v>
      </c>
      <c r="AE76" s="92"/>
      <c r="AF76" s="92"/>
      <c r="AG76" s="92"/>
      <c r="AH76" s="92"/>
      <c r="AI76" s="92"/>
      <c r="AJ76" s="92"/>
      <c r="AK76" s="92"/>
      <c r="AL76" s="92"/>
      <c r="AM76" s="92"/>
      <c r="AN76" s="92"/>
      <c r="AO76" s="93"/>
      <c r="AP76" s="93"/>
      <c r="AQ76" s="93"/>
      <c r="AR76" s="93"/>
      <c r="AS76" s="93"/>
      <c r="AT76" s="93"/>
      <c r="AU76" s="93"/>
      <c r="AV76" s="93"/>
      <c r="AW76" s="93"/>
      <c r="AX76" s="93"/>
    </row>
    <row r="77" spans="1:50" s="94" customFormat="1" x14ac:dyDescent="0.2">
      <c r="A77" s="91">
        <v>1216</v>
      </c>
      <c r="B77" s="71" t="s">
        <v>67</v>
      </c>
      <c r="C77" s="72">
        <v>50</v>
      </c>
      <c r="D77" s="64">
        <f t="shared" si="38"/>
        <v>2031.6</v>
      </c>
      <c r="E77" s="178">
        <v>40.631999999999998</v>
      </c>
      <c r="F77" s="64">
        <f t="shared" si="43"/>
        <v>595.4</v>
      </c>
      <c r="G77" s="178">
        <v>11.907999999999999</v>
      </c>
      <c r="H77" s="64">
        <f t="shared" si="44"/>
        <v>578.20000000000005</v>
      </c>
      <c r="I77" s="178">
        <v>11.563000000000001</v>
      </c>
      <c r="J77" s="64">
        <f t="shared" si="40"/>
        <v>585.5</v>
      </c>
      <c r="K77" s="63">
        <v>11.71</v>
      </c>
      <c r="L77" s="64">
        <f t="shared" si="32"/>
        <v>565.29999999999995</v>
      </c>
      <c r="M77" s="178">
        <v>11.305999999999999</v>
      </c>
      <c r="N77" s="64">
        <f t="shared" si="41"/>
        <v>771.5</v>
      </c>
      <c r="O77" s="178">
        <f t="shared" si="28"/>
        <v>15.43</v>
      </c>
      <c r="P77" s="64">
        <f t="shared" si="42"/>
        <v>603.9</v>
      </c>
      <c r="Q77" s="178">
        <v>12.077999999999999</v>
      </c>
      <c r="R77" s="73">
        <f t="shared" si="39"/>
        <v>654.9</v>
      </c>
      <c r="S77" s="73">
        <f t="shared" si="39"/>
        <v>803.8</v>
      </c>
      <c r="T77" s="73">
        <f t="shared" si="39"/>
        <v>893.1</v>
      </c>
      <c r="U77" s="73">
        <f t="shared" si="39"/>
        <v>1190.8</v>
      </c>
      <c r="V77" s="73">
        <f t="shared" si="39"/>
        <v>1280.0999999999999</v>
      </c>
      <c r="W77" s="73">
        <f t="shared" si="37"/>
        <v>792.1</v>
      </c>
      <c r="X77" s="73">
        <f t="shared" si="37"/>
        <v>936.6</v>
      </c>
      <c r="Y77" s="73">
        <f t="shared" si="37"/>
        <v>849.9</v>
      </c>
      <c r="Z77" s="73">
        <f t="shared" si="31"/>
        <v>1254.5999999999999</v>
      </c>
      <c r="AA77" s="73">
        <f t="shared" si="30"/>
        <v>1734.5</v>
      </c>
      <c r="AB77" s="69">
        <f t="shared" si="45"/>
        <v>966.1</v>
      </c>
      <c r="AC77" s="69">
        <f t="shared" si="45"/>
        <v>1229.5999999999999</v>
      </c>
      <c r="AD77" s="69">
        <f t="shared" si="45"/>
        <v>1756.5</v>
      </c>
      <c r="AE77" s="92"/>
      <c r="AF77" s="92"/>
      <c r="AG77" s="92"/>
      <c r="AH77" s="92"/>
      <c r="AI77" s="92"/>
      <c r="AJ77" s="92"/>
      <c r="AK77" s="92"/>
      <c r="AL77" s="92"/>
      <c r="AM77" s="92"/>
      <c r="AN77" s="92"/>
      <c r="AO77" s="93"/>
      <c r="AP77" s="93"/>
      <c r="AQ77" s="93"/>
      <c r="AR77" s="93"/>
      <c r="AS77" s="93"/>
      <c r="AT77" s="93"/>
      <c r="AU77" s="93"/>
      <c r="AV77" s="93"/>
      <c r="AW77" s="93"/>
      <c r="AX77" s="93"/>
    </row>
    <row r="78" spans="1:50" s="94" customFormat="1" x14ac:dyDescent="0.2">
      <c r="A78" s="91">
        <v>1217</v>
      </c>
      <c r="B78" s="71" t="s">
        <v>68</v>
      </c>
      <c r="C78" s="72">
        <v>10</v>
      </c>
      <c r="D78" s="64">
        <f t="shared" si="38"/>
        <v>406.3</v>
      </c>
      <c r="E78" s="178">
        <v>40.631999999999998</v>
      </c>
      <c r="F78" s="64">
        <f t="shared" si="43"/>
        <v>119.1</v>
      </c>
      <c r="G78" s="178">
        <v>11.907999999999999</v>
      </c>
      <c r="H78" s="64">
        <f t="shared" si="44"/>
        <v>115.6</v>
      </c>
      <c r="I78" s="178">
        <v>11.563000000000001</v>
      </c>
      <c r="J78" s="64">
        <f t="shared" si="40"/>
        <v>117.1</v>
      </c>
      <c r="K78" s="63">
        <v>11.71</v>
      </c>
      <c r="L78" s="64">
        <f t="shared" si="32"/>
        <v>113.1</v>
      </c>
      <c r="M78" s="178">
        <v>11.305999999999999</v>
      </c>
      <c r="N78" s="64">
        <f t="shared" si="41"/>
        <v>154.30000000000001</v>
      </c>
      <c r="O78" s="178">
        <f t="shared" si="28"/>
        <v>15.43</v>
      </c>
      <c r="P78" s="64">
        <f t="shared" si="42"/>
        <v>120.8</v>
      </c>
      <c r="Q78" s="178">
        <v>12.077999999999999</v>
      </c>
      <c r="R78" s="73">
        <f t="shared" si="39"/>
        <v>131</v>
      </c>
      <c r="S78" s="73">
        <f t="shared" si="39"/>
        <v>160.80000000000001</v>
      </c>
      <c r="T78" s="73">
        <f t="shared" si="39"/>
        <v>178.6</v>
      </c>
      <c r="U78" s="73">
        <f t="shared" si="39"/>
        <v>238.2</v>
      </c>
      <c r="V78" s="73">
        <f t="shared" si="39"/>
        <v>256</v>
      </c>
      <c r="W78" s="73">
        <f t="shared" si="37"/>
        <v>158.4</v>
      </c>
      <c r="X78" s="73">
        <f t="shared" si="37"/>
        <v>187.3</v>
      </c>
      <c r="Y78" s="73">
        <f t="shared" si="37"/>
        <v>170</v>
      </c>
      <c r="Z78" s="73">
        <f t="shared" si="31"/>
        <v>250.9</v>
      </c>
      <c r="AA78" s="73">
        <f t="shared" si="30"/>
        <v>346.9</v>
      </c>
      <c r="AB78" s="69">
        <f t="shared" si="45"/>
        <v>193.2</v>
      </c>
      <c r="AC78" s="69">
        <f t="shared" si="45"/>
        <v>245.9</v>
      </c>
      <c r="AD78" s="69">
        <f t="shared" si="45"/>
        <v>351.3</v>
      </c>
      <c r="AE78" s="92"/>
      <c r="AF78" s="92"/>
      <c r="AG78" s="92"/>
      <c r="AH78" s="92"/>
      <c r="AI78" s="92"/>
      <c r="AJ78" s="92"/>
      <c r="AK78" s="92"/>
      <c r="AL78" s="92"/>
      <c r="AM78" s="92"/>
      <c r="AN78" s="92"/>
      <c r="AO78" s="93"/>
      <c r="AP78" s="93"/>
      <c r="AQ78" s="93"/>
      <c r="AR78" s="93"/>
      <c r="AS78" s="93"/>
      <c r="AT78" s="93"/>
      <c r="AU78" s="93"/>
      <c r="AV78" s="93"/>
      <c r="AW78" s="93"/>
      <c r="AX78" s="93"/>
    </row>
    <row r="79" spans="1:50" s="94" customFormat="1" x14ac:dyDescent="0.2">
      <c r="A79" s="91">
        <v>1218</v>
      </c>
      <c r="B79" s="71" t="s">
        <v>69</v>
      </c>
      <c r="C79" s="72">
        <v>25</v>
      </c>
      <c r="D79" s="64">
        <f t="shared" si="38"/>
        <v>1015.8</v>
      </c>
      <c r="E79" s="178">
        <v>40.631999999999998</v>
      </c>
      <c r="F79" s="64">
        <f t="shared" si="43"/>
        <v>297.7</v>
      </c>
      <c r="G79" s="178">
        <v>11.907999999999999</v>
      </c>
      <c r="H79" s="64">
        <f t="shared" si="44"/>
        <v>289.10000000000002</v>
      </c>
      <c r="I79" s="178">
        <v>11.563000000000001</v>
      </c>
      <c r="J79" s="64">
        <f t="shared" si="40"/>
        <v>292.8</v>
      </c>
      <c r="K79" s="63">
        <v>11.71</v>
      </c>
      <c r="L79" s="64">
        <f t="shared" si="32"/>
        <v>282.7</v>
      </c>
      <c r="M79" s="178">
        <v>11.305999999999999</v>
      </c>
      <c r="N79" s="64">
        <f t="shared" si="41"/>
        <v>385.8</v>
      </c>
      <c r="O79" s="178">
        <f t="shared" si="28"/>
        <v>15.43</v>
      </c>
      <c r="P79" s="64">
        <f t="shared" si="42"/>
        <v>302</v>
      </c>
      <c r="Q79" s="178">
        <v>12.077999999999999</v>
      </c>
      <c r="R79" s="73">
        <f t="shared" si="39"/>
        <v>327.5</v>
      </c>
      <c r="S79" s="73">
        <f t="shared" si="39"/>
        <v>401.9</v>
      </c>
      <c r="T79" s="73">
        <f t="shared" si="39"/>
        <v>446.6</v>
      </c>
      <c r="U79" s="73">
        <f t="shared" si="39"/>
        <v>595.4</v>
      </c>
      <c r="V79" s="73">
        <f t="shared" si="39"/>
        <v>640.1</v>
      </c>
      <c r="W79" s="73">
        <f t="shared" si="37"/>
        <v>396</v>
      </c>
      <c r="X79" s="73">
        <f t="shared" si="37"/>
        <v>468.3</v>
      </c>
      <c r="Y79" s="73">
        <f t="shared" si="37"/>
        <v>424.9</v>
      </c>
      <c r="Z79" s="73">
        <f t="shared" si="31"/>
        <v>627.29999999999995</v>
      </c>
      <c r="AA79" s="73">
        <f t="shared" ref="AA79:AA105" si="46">ROUND($C79*$I79*AA$6,1)</f>
        <v>867.2</v>
      </c>
      <c r="AB79" s="69">
        <f t="shared" si="45"/>
        <v>483.1</v>
      </c>
      <c r="AC79" s="69">
        <f t="shared" si="45"/>
        <v>614.9</v>
      </c>
      <c r="AD79" s="69">
        <f t="shared" si="45"/>
        <v>878.4</v>
      </c>
      <c r="AE79" s="92"/>
      <c r="AF79" s="92"/>
      <c r="AG79" s="92"/>
      <c r="AH79" s="92"/>
      <c r="AI79" s="92"/>
      <c r="AJ79" s="92"/>
      <c r="AK79" s="92"/>
      <c r="AL79" s="92"/>
      <c r="AM79" s="92"/>
      <c r="AN79" s="92"/>
      <c r="AO79" s="93"/>
      <c r="AP79" s="93"/>
      <c r="AQ79" s="93"/>
      <c r="AR79" s="93"/>
      <c r="AS79" s="93"/>
      <c r="AT79" s="93"/>
      <c r="AU79" s="93"/>
      <c r="AV79" s="93"/>
      <c r="AW79" s="93"/>
      <c r="AX79" s="93"/>
    </row>
    <row r="80" spans="1:50" s="94" customFormat="1" x14ac:dyDescent="0.2">
      <c r="A80" s="91">
        <v>1219</v>
      </c>
      <c r="B80" s="71" t="s">
        <v>70</v>
      </c>
      <c r="C80" s="72">
        <v>15</v>
      </c>
      <c r="D80" s="64">
        <f t="shared" si="38"/>
        <v>609.5</v>
      </c>
      <c r="E80" s="178">
        <v>40.631999999999998</v>
      </c>
      <c r="F80" s="64">
        <f t="shared" si="43"/>
        <v>178.6</v>
      </c>
      <c r="G80" s="178">
        <v>11.907999999999999</v>
      </c>
      <c r="H80" s="64">
        <f t="shared" si="44"/>
        <v>173.4</v>
      </c>
      <c r="I80" s="178">
        <v>11.563000000000001</v>
      </c>
      <c r="J80" s="64">
        <f t="shared" si="40"/>
        <v>175.7</v>
      </c>
      <c r="K80" s="63">
        <v>11.71</v>
      </c>
      <c r="L80" s="64">
        <f t="shared" si="32"/>
        <v>169.6</v>
      </c>
      <c r="M80" s="178">
        <v>11.305999999999999</v>
      </c>
      <c r="N80" s="64">
        <f t="shared" si="41"/>
        <v>231.5</v>
      </c>
      <c r="O80" s="178">
        <f t="shared" si="28"/>
        <v>15.43</v>
      </c>
      <c r="P80" s="64">
        <f t="shared" si="42"/>
        <v>181.2</v>
      </c>
      <c r="Q80" s="178">
        <v>12.077999999999999</v>
      </c>
      <c r="R80" s="73">
        <f t="shared" si="39"/>
        <v>196.5</v>
      </c>
      <c r="S80" s="73">
        <f t="shared" si="39"/>
        <v>241.1</v>
      </c>
      <c r="T80" s="73">
        <f t="shared" si="39"/>
        <v>267.89999999999998</v>
      </c>
      <c r="U80" s="73">
        <f t="shared" si="39"/>
        <v>357.2</v>
      </c>
      <c r="V80" s="73">
        <f t="shared" si="39"/>
        <v>384</v>
      </c>
      <c r="W80" s="73">
        <f t="shared" si="37"/>
        <v>237.6</v>
      </c>
      <c r="X80" s="73">
        <f t="shared" si="37"/>
        <v>281</v>
      </c>
      <c r="Y80" s="73">
        <f t="shared" si="37"/>
        <v>255</v>
      </c>
      <c r="Z80" s="73">
        <f t="shared" ref="Z80:Z105" si="47">ROUND($C80*$I80*Z$6,1)</f>
        <v>376.4</v>
      </c>
      <c r="AA80" s="73">
        <f t="shared" si="46"/>
        <v>520.29999999999995</v>
      </c>
      <c r="AB80" s="69">
        <f t="shared" si="45"/>
        <v>289.89999999999998</v>
      </c>
      <c r="AC80" s="69">
        <f t="shared" si="45"/>
        <v>369</v>
      </c>
      <c r="AD80" s="69">
        <f t="shared" si="45"/>
        <v>527.1</v>
      </c>
      <c r="AE80" s="92"/>
      <c r="AF80" s="92"/>
      <c r="AG80" s="92"/>
      <c r="AH80" s="92"/>
      <c r="AI80" s="92"/>
      <c r="AJ80" s="92"/>
      <c r="AK80" s="92"/>
      <c r="AL80" s="92"/>
      <c r="AM80" s="92"/>
      <c r="AN80" s="92"/>
      <c r="AO80" s="93"/>
      <c r="AP80" s="93"/>
      <c r="AQ80" s="93"/>
      <c r="AR80" s="93"/>
      <c r="AS80" s="93"/>
      <c r="AT80" s="93"/>
      <c r="AU80" s="93"/>
      <c r="AV80" s="93"/>
      <c r="AW80" s="93"/>
      <c r="AX80" s="93"/>
    </row>
    <row r="81" spans="1:50" s="94" customFormat="1" x14ac:dyDescent="0.2">
      <c r="A81" s="91">
        <v>1227</v>
      </c>
      <c r="B81" s="71" t="s">
        <v>71</v>
      </c>
      <c r="C81" s="72">
        <v>20</v>
      </c>
      <c r="D81" s="64">
        <f t="shared" si="38"/>
        <v>812.6</v>
      </c>
      <c r="E81" s="178">
        <v>40.631999999999998</v>
      </c>
      <c r="F81" s="64">
        <f t="shared" si="43"/>
        <v>238.2</v>
      </c>
      <c r="G81" s="178">
        <v>11.907999999999999</v>
      </c>
      <c r="H81" s="64">
        <f t="shared" si="44"/>
        <v>231.3</v>
      </c>
      <c r="I81" s="178">
        <v>11.563000000000001</v>
      </c>
      <c r="J81" s="64">
        <f t="shared" si="40"/>
        <v>234.2</v>
      </c>
      <c r="K81" s="63">
        <v>11.71</v>
      </c>
      <c r="L81" s="64">
        <f t="shared" si="32"/>
        <v>226.1</v>
      </c>
      <c r="M81" s="178">
        <v>11.305999999999999</v>
      </c>
      <c r="N81" s="64">
        <f t="shared" si="41"/>
        <v>308.60000000000002</v>
      </c>
      <c r="O81" s="178">
        <f t="shared" si="28"/>
        <v>15.43</v>
      </c>
      <c r="P81" s="64">
        <f t="shared" si="42"/>
        <v>241.6</v>
      </c>
      <c r="Q81" s="178">
        <v>12.077999999999999</v>
      </c>
      <c r="R81" s="73">
        <f t="shared" si="39"/>
        <v>262</v>
      </c>
      <c r="S81" s="73">
        <f t="shared" si="39"/>
        <v>321.5</v>
      </c>
      <c r="T81" s="73">
        <f t="shared" si="39"/>
        <v>357.2</v>
      </c>
      <c r="U81" s="73">
        <f t="shared" si="39"/>
        <v>476.3</v>
      </c>
      <c r="V81" s="73">
        <f t="shared" si="39"/>
        <v>512</v>
      </c>
      <c r="W81" s="73">
        <f t="shared" si="37"/>
        <v>316.8</v>
      </c>
      <c r="X81" s="73">
        <f t="shared" si="37"/>
        <v>374.6</v>
      </c>
      <c r="Y81" s="73">
        <f t="shared" si="37"/>
        <v>340</v>
      </c>
      <c r="Z81" s="73">
        <f t="shared" si="47"/>
        <v>501.8</v>
      </c>
      <c r="AA81" s="73">
        <f t="shared" si="46"/>
        <v>693.8</v>
      </c>
      <c r="AB81" s="69">
        <f t="shared" si="45"/>
        <v>386.4</v>
      </c>
      <c r="AC81" s="69">
        <f t="shared" si="45"/>
        <v>491.8</v>
      </c>
      <c r="AD81" s="69">
        <f t="shared" si="45"/>
        <v>702.6</v>
      </c>
      <c r="AE81" s="92"/>
      <c r="AF81" s="92"/>
      <c r="AG81" s="92"/>
      <c r="AH81" s="92"/>
      <c r="AI81" s="92"/>
      <c r="AJ81" s="92"/>
      <c r="AK81" s="92"/>
      <c r="AL81" s="92"/>
      <c r="AM81" s="92"/>
      <c r="AN81" s="92"/>
      <c r="AO81" s="93"/>
      <c r="AP81" s="93"/>
      <c r="AQ81" s="93"/>
      <c r="AR81" s="93"/>
      <c r="AS81" s="93"/>
      <c r="AT81" s="93"/>
      <c r="AU81" s="93"/>
      <c r="AV81" s="93"/>
      <c r="AW81" s="93"/>
      <c r="AX81" s="93"/>
    </row>
    <row r="82" spans="1:50" s="94" customFormat="1" x14ac:dyDescent="0.2">
      <c r="A82" s="91">
        <v>1230</v>
      </c>
      <c r="B82" s="71" t="s">
        <v>72</v>
      </c>
      <c r="C82" s="72">
        <v>6</v>
      </c>
      <c r="D82" s="64">
        <f t="shared" si="38"/>
        <v>243.8</v>
      </c>
      <c r="E82" s="178">
        <v>40.631999999999998</v>
      </c>
      <c r="F82" s="64">
        <f t="shared" si="43"/>
        <v>71.400000000000006</v>
      </c>
      <c r="G82" s="178">
        <v>11.907999999999999</v>
      </c>
      <c r="H82" s="64">
        <f t="shared" si="44"/>
        <v>69.400000000000006</v>
      </c>
      <c r="I82" s="178">
        <v>11.563000000000001</v>
      </c>
      <c r="J82" s="64">
        <f t="shared" si="40"/>
        <v>70.3</v>
      </c>
      <c r="K82" s="63">
        <v>11.71</v>
      </c>
      <c r="L82" s="64">
        <f t="shared" si="32"/>
        <v>67.8</v>
      </c>
      <c r="M82" s="178">
        <v>11.305999999999999</v>
      </c>
      <c r="N82" s="64">
        <f t="shared" si="41"/>
        <v>92.6</v>
      </c>
      <c r="O82" s="178">
        <f t="shared" si="28"/>
        <v>15.43</v>
      </c>
      <c r="P82" s="64">
        <f t="shared" si="42"/>
        <v>72.5</v>
      </c>
      <c r="Q82" s="178">
        <v>12.077999999999999</v>
      </c>
      <c r="R82" s="73">
        <f t="shared" si="39"/>
        <v>78.599999999999994</v>
      </c>
      <c r="S82" s="73">
        <f t="shared" si="39"/>
        <v>96.5</v>
      </c>
      <c r="T82" s="73">
        <f t="shared" si="39"/>
        <v>107.2</v>
      </c>
      <c r="U82" s="73">
        <f t="shared" si="39"/>
        <v>142.9</v>
      </c>
      <c r="V82" s="73">
        <f t="shared" si="39"/>
        <v>153.6</v>
      </c>
      <c r="W82" s="73">
        <f t="shared" si="37"/>
        <v>95</v>
      </c>
      <c r="X82" s="73">
        <f t="shared" si="37"/>
        <v>112.4</v>
      </c>
      <c r="Y82" s="73">
        <f t="shared" si="37"/>
        <v>102</v>
      </c>
      <c r="Z82" s="73">
        <f t="shared" si="47"/>
        <v>150.6</v>
      </c>
      <c r="AA82" s="73">
        <f t="shared" si="46"/>
        <v>208.1</v>
      </c>
      <c r="AB82" s="69">
        <f t="shared" si="45"/>
        <v>116</v>
      </c>
      <c r="AC82" s="69">
        <f t="shared" si="45"/>
        <v>147.6</v>
      </c>
      <c r="AD82" s="69">
        <f t="shared" si="45"/>
        <v>210.9</v>
      </c>
      <c r="AE82" s="92"/>
      <c r="AF82" s="92"/>
      <c r="AG82" s="92"/>
      <c r="AH82" s="92"/>
      <c r="AI82" s="92"/>
      <c r="AJ82" s="92"/>
      <c r="AK82" s="92"/>
      <c r="AL82" s="92"/>
      <c r="AM82" s="92"/>
      <c r="AN82" s="92"/>
      <c r="AO82" s="93"/>
      <c r="AP82" s="93"/>
      <c r="AQ82" s="93"/>
      <c r="AR82" s="93"/>
      <c r="AS82" s="93"/>
      <c r="AT82" s="93"/>
      <c r="AU82" s="93"/>
      <c r="AV82" s="93"/>
      <c r="AW82" s="93"/>
      <c r="AX82" s="93"/>
    </row>
    <row r="83" spans="1:50" s="94" customFormat="1" x14ac:dyDescent="0.2">
      <c r="A83" s="91">
        <v>1231</v>
      </c>
      <c r="B83" s="71" t="s">
        <v>73</v>
      </c>
      <c r="C83" s="72">
        <v>10</v>
      </c>
      <c r="D83" s="64">
        <f t="shared" si="38"/>
        <v>406.3</v>
      </c>
      <c r="E83" s="178">
        <v>40.631999999999998</v>
      </c>
      <c r="F83" s="64">
        <f t="shared" si="43"/>
        <v>119.1</v>
      </c>
      <c r="G83" s="178">
        <v>11.907999999999999</v>
      </c>
      <c r="H83" s="64">
        <f t="shared" si="44"/>
        <v>115.6</v>
      </c>
      <c r="I83" s="178">
        <v>11.563000000000001</v>
      </c>
      <c r="J83" s="64">
        <f t="shared" si="40"/>
        <v>117.1</v>
      </c>
      <c r="K83" s="63">
        <v>11.71</v>
      </c>
      <c r="L83" s="64">
        <f t="shared" si="32"/>
        <v>113.1</v>
      </c>
      <c r="M83" s="178">
        <v>11.305999999999999</v>
      </c>
      <c r="N83" s="64">
        <f t="shared" si="41"/>
        <v>154.30000000000001</v>
      </c>
      <c r="O83" s="178">
        <f t="shared" si="28"/>
        <v>15.43</v>
      </c>
      <c r="P83" s="64">
        <f t="shared" si="42"/>
        <v>120.8</v>
      </c>
      <c r="Q83" s="178">
        <v>12.077999999999999</v>
      </c>
      <c r="R83" s="73">
        <f t="shared" si="39"/>
        <v>131</v>
      </c>
      <c r="S83" s="73">
        <f t="shared" si="39"/>
        <v>160.80000000000001</v>
      </c>
      <c r="T83" s="73">
        <f t="shared" si="39"/>
        <v>178.6</v>
      </c>
      <c r="U83" s="73">
        <f t="shared" si="39"/>
        <v>238.2</v>
      </c>
      <c r="V83" s="73">
        <f t="shared" si="39"/>
        <v>256</v>
      </c>
      <c r="W83" s="73">
        <f t="shared" si="37"/>
        <v>158.4</v>
      </c>
      <c r="X83" s="73">
        <f t="shared" si="37"/>
        <v>187.3</v>
      </c>
      <c r="Y83" s="73">
        <f t="shared" si="37"/>
        <v>170</v>
      </c>
      <c r="Z83" s="73">
        <f t="shared" si="47"/>
        <v>250.9</v>
      </c>
      <c r="AA83" s="73">
        <f t="shared" si="46"/>
        <v>346.9</v>
      </c>
      <c r="AB83" s="69">
        <f t="shared" si="45"/>
        <v>193.2</v>
      </c>
      <c r="AC83" s="69">
        <f t="shared" si="45"/>
        <v>245.9</v>
      </c>
      <c r="AD83" s="69">
        <f t="shared" si="45"/>
        <v>351.3</v>
      </c>
      <c r="AE83" s="92"/>
      <c r="AF83" s="92"/>
      <c r="AG83" s="92"/>
      <c r="AH83" s="92"/>
      <c r="AI83" s="92"/>
      <c r="AJ83" s="92"/>
      <c r="AK83" s="92"/>
      <c r="AL83" s="92"/>
      <c r="AM83" s="92"/>
      <c r="AN83" s="92"/>
      <c r="AO83" s="93"/>
      <c r="AP83" s="93"/>
      <c r="AQ83" s="93"/>
      <c r="AR83" s="93"/>
      <c r="AS83" s="93"/>
      <c r="AT83" s="93"/>
      <c r="AU83" s="93"/>
      <c r="AV83" s="93"/>
      <c r="AW83" s="93"/>
      <c r="AX83" s="93"/>
    </row>
    <row r="84" spans="1:50" s="94" customFormat="1" x14ac:dyDescent="0.2">
      <c r="A84" s="91">
        <v>1236</v>
      </c>
      <c r="B84" s="71" t="s">
        <v>76</v>
      </c>
      <c r="C84" s="72">
        <v>18</v>
      </c>
      <c r="D84" s="64">
        <f t="shared" si="38"/>
        <v>731.4</v>
      </c>
      <c r="E84" s="178">
        <v>40.631999999999998</v>
      </c>
      <c r="F84" s="64">
        <f t="shared" si="43"/>
        <v>214.3</v>
      </c>
      <c r="G84" s="178">
        <v>11.907999999999999</v>
      </c>
      <c r="H84" s="64">
        <f t="shared" si="44"/>
        <v>208.1</v>
      </c>
      <c r="I84" s="178">
        <v>11.563000000000001</v>
      </c>
      <c r="J84" s="64">
        <f t="shared" si="40"/>
        <v>210.8</v>
      </c>
      <c r="K84" s="63">
        <v>11.71</v>
      </c>
      <c r="L84" s="64">
        <f t="shared" si="32"/>
        <v>203.5</v>
      </c>
      <c r="M84" s="178">
        <v>11.305999999999999</v>
      </c>
      <c r="N84" s="64">
        <f t="shared" si="41"/>
        <v>277.7</v>
      </c>
      <c r="O84" s="178">
        <f t="shared" si="28"/>
        <v>15.43</v>
      </c>
      <c r="P84" s="64">
        <f t="shared" si="42"/>
        <v>217.4</v>
      </c>
      <c r="Q84" s="178">
        <v>12.077999999999999</v>
      </c>
      <c r="R84" s="73">
        <f t="shared" si="39"/>
        <v>235.8</v>
      </c>
      <c r="S84" s="73">
        <f t="shared" si="39"/>
        <v>289.39999999999998</v>
      </c>
      <c r="T84" s="73">
        <f t="shared" si="39"/>
        <v>321.5</v>
      </c>
      <c r="U84" s="73">
        <f t="shared" si="39"/>
        <v>428.7</v>
      </c>
      <c r="V84" s="73">
        <f t="shared" si="39"/>
        <v>460.8</v>
      </c>
      <c r="W84" s="73">
        <f t="shared" si="37"/>
        <v>285.10000000000002</v>
      </c>
      <c r="X84" s="73">
        <f t="shared" si="37"/>
        <v>337.2</v>
      </c>
      <c r="Y84" s="73">
        <f t="shared" si="37"/>
        <v>306</v>
      </c>
      <c r="Z84" s="73">
        <f t="shared" si="47"/>
        <v>451.7</v>
      </c>
      <c r="AA84" s="73">
        <f t="shared" si="46"/>
        <v>624.4</v>
      </c>
      <c r="AB84" s="69">
        <f t="shared" si="45"/>
        <v>347.8</v>
      </c>
      <c r="AC84" s="69">
        <f t="shared" si="45"/>
        <v>442.7</v>
      </c>
      <c r="AD84" s="69">
        <f t="shared" si="45"/>
        <v>632.4</v>
      </c>
      <c r="AE84" s="92"/>
      <c r="AF84" s="92"/>
      <c r="AG84" s="92"/>
      <c r="AH84" s="92"/>
      <c r="AI84" s="92"/>
      <c r="AJ84" s="92"/>
      <c r="AK84" s="92"/>
      <c r="AL84" s="92"/>
      <c r="AM84" s="92"/>
      <c r="AN84" s="92"/>
      <c r="AO84" s="93"/>
      <c r="AP84" s="93"/>
      <c r="AQ84" s="93"/>
      <c r="AR84" s="93"/>
      <c r="AS84" s="93"/>
      <c r="AT84" s="93"/>
      <c r="AU84" s="93"/>
      <c r="AV84" s="93"/>
      <c r="AW84" s="93"/>
      <c r="AX84" s="93"/>
    </row>
    <row r="85" spans="1:50" s="94" customFormat="1" x14ac:dyDescent="0.2">
      <c r="A85" s="96">
        <v>1239</v>
      </c>
      <c r="B85" s="71" t="s">
        <v>145</v>
      </c>
      <c r="C85" s="72">
        <v>27</v>
      </c>
      <c r="D85" s="64">
        <f t="shared" si="38"/>
        <v>1097.0999999999999</v>
      </c>
      <c r="E85" s="178">
        <v>40.631999999999998</v>
      </c>
      <c r="F85" s="64">
        <f t="shared" si="43"/>
        <v>321.5</v>
      </c>
      <c r="G85" s="178">
        <v>11.907999999999999</v>
      </c>
      <c r="H85" s="64">
        <f t="shared" si="44"/>
        <v>312.2</v>
      </c>
      <c r="I85" s="178">
        <v>11.563000000000001</v>
      </c>
      <c r="J85" s="64">
        <f t="shared" si="40"/>
        <v>316.2</v>
      </c>
      <c r="K85" s="63">
        <v>11.71</v>
      </c>
      <c r="L85" s="64">
        <f t="shared" si="32"/>
        <v>305.3</v>
      </c>
      <c r="M85" s="178">
        <v>11.305999999999999</v>
      </c>
      <c r="N85" s="64">
        <f t="shared" si="41"/>
        <v>416.6</v>
      </c>
      <c r="O85" s="178">
        <f t="shared" si="28"/>
        <v>15.43</v>
      </c>
      <c r="P85" s="64">
        <f t="shared" si="42"/>
        <v>326.10000000000002</v>
      </c>
      <c r="Q85" s="178">
        <v>12.077999999999999</v>
      </c>
      <c r="R85" s="73">
        <f t="shared" si="39"/>
        <v>353.7</v>
      </c>
      <c r="S85" s="73">
        <f t="shared" si="39"/>
        <v>434</v>
      </c>
      <c r="T85" s="73">
        <f t="shared" si="39"/>
        <v>482.3</v>
      </c>
      <c r="U85" s="73">
        <f t="shared" si="39"/>
        <v>643</v>
      </c>
      <c r="V85" s="73">
        <f t="shared" si="39"/>
        <v>691.3</v>
      </c>
      <c r="W85" s="73">
        <f t="shared" si="37"/>
        <v>427.7</v>
      </c>
      <c r="X85" s="73">
        <f t="shared" si="37"/>
        <v>505.8</v>
      </c>
      <c r="Y85" s="73">
        <f t="shared" si="37"/>
        <v>458.9</v>
      </c>
      <c r="Z85" s="73">
        <f t="shared" si="47"/>
        <v>677.5</v>
      </c>
      <c r="AA85" s="73">
        <f t="shared" si="46"/>
        <v>936.6</v>
      </c>
      <c r="AB85" s="69">
        <f t="shared" si="45"/>
        <v>521.70000000000005</v>
      </c>
      <c r="AC85" s="69">
        <f t="shared" si="45"/>
        <v>664</v>
      </c>
      <c r="AD85" s="69">
        <f t="shared" si="45"/>
        <v>948.6</v>
      </c>
      <c r="AE85" s="92"/>
      <c r="AF85" s="92"/>
      <c r="AG85" s="92"/>
      <c r="AH85" s="92"/>
      <c r="AI85" s="92"/>
      <c r="AJ85" s="92"/>
      <c r="AK85" s="92"/>
      <c r="AL85" s="92"/>
      <c r="AM85" s="92"/>
      <c r="AN85" s="92"/>
      <c r="AO85" s="93"/>
      <c r="AP85" s="93"/>
      <c r="AQ85" s="93"/>
      <c r="AR85" s="93"/>
      <c r="AS85" s="93"/>
      <c r="AT85" s="93"/>
      <c r="AU85" s="93"/>
      <c r="AV85" s="93"/>
      <c r="AW85" s="93"/>
      <c r="AX85" s="93"/>
    </row>
    <row r="86" spans="1:50" s="94" customFormat="1" x14ac:dyDescent="0.2">
      <c r="A86" s="96">
        <v>1273</v>
      </c>
      <c r="B86" s="71" t="s">
        <v>146</v>
      </c>
      <c r="C86" s="72">
        <v>120</v>
      </c>
      <c r="D86" s="64">
        <f t="shared" si="38"/>
        <v>4875.8</v>
      </c>
      <c r="E86" s="178">
        <v>40.631999999999998</v>
      </c>
      <c r="F86" s="64">
        <f t="shared" si="43"/>
        <v>1429</v>
      </c>
      <c r="G86" s="178">
        <v>11.907999999999999</v>
      </c>
      <c r="H86" s="64">
        <f t="shared" si="44"/>
        <v>1387.6</v>
      </c>
      <c r="I86" s="178">
        <v>11.563000000000001</v>
      </c>
      <c r="J86" s="64">
        <f t="shared" si="40"/>
        <v>1405.2</v>
      </c>
      <c r="K86" s="63">
        <v>11.71</v>
      </c>
      <c r="L86" s="64">
        <f t="shared" si="32"/>
        <v>1356.7</v>
      </c>
      <c r="M86" s="178">
        <v>11.305999999999999</v>
      </c>
      <c r="N86" s="64">
        <f t="shared" si="41"/>
        <v>1851.6</v>
      </c>
      <c r="O86" s="178">
        <f t="shared" si="28"/>
        <v>15.43</v>
      </c>
      <c r="P86" s="64">
        <f t="shared" si="42"/>
        <v>1449.4</v>
      </c>
      <c r="Q86" s="178">
        <v>12.077999999999999</v>
      </c>
      <c r="R86" s="73">
        <f t="shared" si="39"/>
        <v>1571.9</v>
      </c>
      <c r="S86" s="73">
        <f t="shared" si="39"/>
        <v>1929.1</v>
      </c>
      <c r="T86" s="73">
        <f t="shared" si="39"/>
        <v>2143.4</v>
      </c>
      <c r="U86" s="73">
        <f t="shared" si="39"/>
        <v>2857.9</v>
      </c>
      <c r="V86" s="73">
        <f t="shared" si="39"/>
        <v>3072.3</v>
      </c>
      <c r="W86" s="73">
        <f t="shared" si="37"/>
        <v>1901</v>
      </c>
      <c r="X86" s="73">
        <f t="shared" si="37"/>
        <v>2247.8000000000002</v>
      </c>
      <c r="Y86" s="73">
        <f t="shared" si="37"/>
        <v>2039.7</v>
      </c>
      <c r="Z86" s="73">
        <f t="shared" si="47"/>
        <v>3011</v>
      </c>
      <c r="AA86" s="73">
        <f t="shared" si="46"/>
        <v>4162.7</v>
      </c>
      <c r="AB86" s="69">
        <f t="shared" si="45"/>
        <v>2318.6</v>
      </c>
      <c r="AC86" s="69">
        <f t="shared" si="45"/>
        <v>2950.9</v>
      </c>
      <c r="AD86" s="69">
        <f t="shared" si="45"/>
        <v>4215.6000000000004</v>
      </c>
      <c r="AE86" s="92"/>
      <c r="AF86" s="92"/>
      <c r="AG86" s="92"/>
      <c r="AH86" s="92"/>
      <c r="AI86" s="92"/>
      <c r="AJ86" s="92"/>
      <c r="AK86" s="92"/>
      <c r="AL86" s="92"/>
      <c r="AM86" s="92"/>
      <c r="AN86" s="92"/>
      <c r="AO86" s="93"/>
      <c r="AP86" s="93"/>
      <c r="AQ86" s="93"/>
      <c r="AR86" s="93"/>
      <c r="AS86" s="93"/>
      <c r="AT86" s="93"/>
      <c r="AU86" s="93"/>
      <c r="AV86" s="93"/>
      <c r="AW86" s="93"/>
      <c r="AX86" s="93"/>
    </row>
    <row r="87" spans="1:50" s="94" customFormat="1" x14ac:dyDescent="0.2">
      <c r="A87" s="91">
        <v>1585</v>
      </c>
      <c r="B87" s="71" t="s">
        <v>77</v>
      </c>
      <c r="C87" s="72">
        <v>27</v>
      </c>
      <c r="D87" s="64">
        <f t="shared" si="38"/>
        <v>1097.0999999999999</v>
      </c>
      <c r="E87" s="178">
        <v>40.631999999999998</v>
      </c>
      <c r="F87" s="64">
        <f t="shared" si="43"/>
        <v>321.5</v>
      </c>
      <c r="G87" s="178">
        <v>11.907999999999999</v>
      </c>
      <c r="H87" s="64">
        <f t="shared" si="44"/>
        <v>312.2</v>
      </c>
      <c r="I87" s="178">
        <v>11.563000000000001</v>
      </c>
      <c r="J87" s="64">
        <f t="shared" si="40"/>
        <v>316.2</v>
      </c>
      <c r="K87" s="63">
        <v>11.71</v>
      </c>
      <c r="L87" s="64">
        <f t="shared" ref="L87:L105" si="48">ROUND(M87*C87,1)</f>
        <v>305.3</v>
      </c>
      <c r="M87" s="178">
        <v>11.305999999999999</v>
      </c>
      <c r="N87" s="64">
        <f t="shared" si="41"/>
        <v>416.6</v>
      </c>
      <c r="O87" s="178">
        <f t="shared" si="28"/>
        <v>15.43</v>
      </c>
      <c r="P87" s="64">
        <f t="shared" si="42"/>
        <v>326.10000000000002</v>
      </c>
      <c r="Q87" s="178">
        <v>12.077999999999999</v>
      </c>
      <c r="R87" s="73">
        <f t="shared" si="39"/>
        <v>353.7</v>
      </c>
      <c r="S87" s="73">
        <f t="shared" si="39"/>
        <v>434</v>
      </c>
      <c r="T87" s="73">
        <f t="shared" si="39"/>
        <v>482.3</v>
      </c>
      <c r="U87" s="73">
        <f t="shared" si="39"/>
        <v>643</v>
      </c>
      <c r="V87" s="73">
        <f t="shared" si="39"/>
        <v>691.3</v>
      </c>
      <c r="W87" s="73">
        <f t="shared" ref="W87:Y105" si="49">ROUND($C87*$I87*W$6,1)</f>
        <v>427.7</v>
      </c>
      <c r="X87" s="73">
        <f t="shared" si="49"/>
        <v>505.8</v>
      </c>
      <c r="Y87" s="73">
        <f t="shared" si="49"/>
        <v>458.9</v>
      </c>
      <c r="Z87" s="73">
        <f t="shared" si="47"/>
        <v>677.5</v>
      </c>
      <c r="AA87" s="73">
        <f t="shared" si="46"/>
        <v>936.6</v>
      </c>
      <c r="AB87" s="69">
        <f t="shared" si="45"/>
        <v>521.70000000000005</v>
      </c>
      <c r="AC87" s="69">
        <f t="shared" si="45"/>
        <v>664</v>
      </c>
      <c r="AD87" s="69">
        <f t="shared" si="45"/>
        <v>948.6</v>
      </c>
      <c r="AE87" s="92"/>
      <c r="AF87" s="92"/>
      <c r="AG87" s="92"/>
      <c r="AH87" s="92"/>
      <c r="AI87" s="92"/>
      <c r="AJ87" s="92"/>
      <c r="AK87" s="92"/>
      <c r="AL87" s="92"/>
      <c r="AM87" s="92"/>
      <c r="AN87" s="92"/>
      <c r="AO87" s="93"/>
      <c r="AP87" s="93"/>
      <c r="AQ87" s="93"/>
      <c r="AR87" s="93"/>
      <c r="AS87" s="93"/>
      <c r="AT87" s="93"/>
      <c r="AU87" s="93"/>
      <c r="AV87" s="93"/>
      <c r="AW87" s="93"/>
      <c r="AX87" s="93"/>
    </row>
    <row r="88" spans="1:50" s="94" customFormat="1" x14ac:dyDescent="0.2">
      <c r="A88" s="91">
        <v>1780</v>
      </c>
      <c r="B88" s="71" t="s">
        <v>78</v>
      </c>
      <c r="C88" s="72">
        <v>8</v>
      </c>
      <c r="D88" s="64">
        <f t="shared" si="38"/>
        <v>325.10000000000002</v>
      </c>
      <c r="E88" s="178">
        <v>40.631999999999998</v>
      </c>
      <c r="F88" s="64">
        <f t="shared" si="43"/>
        <v>95.3</v>
      </c>
      <c r="G88" s="178">
        <v>11.907999999999999</v>
      </c>
      <c r="H88" s="64">
        <f t="shared" si="44"/>
        <v>92.5</v>
      </c>
      <c r="I88" s="178">
        <v>11.563000000000001</v>
      </c>
      <c r="J88" s="64">
        <f t="shared" si="40"/>
        <v>93.7</v>
      </c>
      <c r="K88" s="63">
        <v>11.71</v>
      </c>
      <c r="L88" s="64">
        <f t="shared" si="48"/>
        <v>90.4</v>
      </c>
      <c r="M88" s="178">
        <v>11.305999999999999</v>
      </c>
      <c r="N88" s="64">
        <f t="shared" si="41"/>
        <v>123.4</v>
      </c>
      <c r="O88" s="178">
        <f t="shared" si="28"/>
        <v>15.43</v>
      </c>
      <c r="P88" s="64">
        <f t="shared" si="42"/>
        <v>96.6</v>
      </c>
      <c r="Q88" s="178">
        <v>12.077999999999999</v>
      </c>
      <c r="R88" s="73">
        <f t="shared" si="39"/>
        <v>104.8</v>
      </c>
      <c r="S88" s="73">
        <f t="shared" si="39"/>
        <v>128.6</v>
      </c>
      <c r="T88" s="73">
        <f t="shared" si="39"/>
        <v>142.9</v>
      </c>
      <c r="U88" s="73">
        <f t="shared" si="39"/>
        <v>190.5</v>
      </c>
      <c r="V88" s="73">
        <f t="shared" si="39"/>
        <v>204.8</v>
      </c>
      <c r="W88" s="73">
        <f t="shared" si="49"/>
        <v>126.7</v>
      </c>
      <c r="X88" s="73">
        <f t="shared" si="49"/>
        <v>149.9</v>
      </c>
      <c r="Y88" s="73">
        <f t="shared" si="49"/>
        <v>136</v>
      </c>
      <c r="Z88" s="73">
        <f t="shared" si="47"/>
        <v>200.7</v>
      </c>
      <c r="AA88" s="73">
        <f t="shared" si="46"/>
        <v>277.5</v>
      </c>
      <c r="AB88" s="69">
        <f t="shared" si="45"/>
        <v>154.6</v>
      </c>
      <c r="AC88" s="69">
        <f t="shared" si="45"/>
        <v>196.8</v>
      </c>
      <c r="AD88" s="69">
        <f t="shared" si="45"/>
        <v>281.10000000000002</v>
      </c>
      <c r="AE88" s="92"/>
      <c r="AF88" s="92"/>
      <c r="AG88" s="92"/>
      <c r="AH88" s="92"/>
      <c r="AI88" s="92"/>
      <c r="AJ88" s="92"/>
      <c r="AK88" s="92"/>
      <c r="AL88" s="92"/>
      <c r="AM88" s="92"/>
      <c r="AN88" s="92"/>
      <c r="AO88" s="93"/>
      <c r="AP88" s="93"/>
      <c r="AQ88" s="93"/>
      <c r="AR88" s="93"/>
      <c r="AS88" s="93"/>
      <c r="AT88" s="93"/>
      <c r="AU88" s="93"/>
      <c r="AV88" s="93"/>
      <c r="AW88" s="93"/>
      <c r="AX88" s="93"/>
    </row>
    <row r="89" spans="1:50" s="94" customFormat="1" x14ac:dyDescent="0.2">
      <c r="A89" s="91">
        <v>1800</v>
      </c>
      <c r="B89" s="71" t="s">
        <v>79</v>
      </c>
      <c r="C89" s="72">
        <v>20</v>
      </c>
      <c r="D89" s="64">
        <f t="shared" si="38"/>
        <v>812.6</v>
      </c>
      <c r="E89" s="178">
        <v>40.631999999999998</v>
      </c>
      <c r="F89" s="64">
        <f t="shared" si="43"/>
        <v>238.2</v>
      </c>
      <c r="G89" s="178">
        <v>11.907999999999999</v>
      </c>
      <c r="H89" s="64">
        <f t="shared" si="44"/>
        <v>231.3</v>
      </c>
      <c r="I89" s="178">
        <v>11.563000000000001</v>
      </c>
      <c r="J89" s="64">
        <f t="shared" si="40"/>
        <v>234.2</v>
      </c>
      <c r="K89" s="63">
        <v>11.71</v>
      </c>
      <c r="L89" s="64">
        <f t="shared" si="48"/>
        <v>226.1</v>
      </c>
      <c r="M89" s="178">
        <v>11.305999999999999</v>
      </c>
      <c r="N89" s="64">
        <f t="shared" si="41"/>
        <v>308.60000000000002</v>
      </c>
      <c r="O89" s="178">
        <f t="shared" si="28"/>
        <v>15.43</v>
      </c>
      <c r="P89" s="64">
        <f t="shared" si="42"/>
        <v>241.6</v>
      </c>
      <c r="Q89" s="178">
        <v>12.077999999999999</v>
      </c>
      <c r="R89" s="73">
        <f t="shared" si="39"/>
        <v>262</v>
      </c>
      <c r="S89" s="73">
        <f t="shared" si="39"/>
        <v>321.5</v>
      </c>
      <c r="T89" s="73">
        <f t="shared" si="39"/>
        <v>357.2</v>
      </c>
      <c r="U89" s="73">
        <f t="shared" si="39"/>
        <v>476.3</v>
      </c>
      <c r="V89" s="73">
        <f t="shared" si="39"/>
        <v>512</v>
      </c>
      <c r="W89" s="73">
        <f t="shared" si="49"/>
        <v>316.8</v>
      </c>
      <c r="X89" s="73">
        <f t="shared" si="49"/>
        <v>374.6</v>
      </c>
      <c r="Y89" s="73">
        <f t="shared" si="49"/>
        <v>340</v>
      </c>
      <c r="Z89" s="73">
        <f t="shared" si="47"/>
        <v>501.8</v>
      </c>
      <c r="AA89" s="73">
        <f t="shared" si="46"/>
        <v>693.8</v>
      </c>
      <c r="AB89" s="69">
        <f t="shared" si="45"/>
        <v>386.4</v>
      </c>
      <c r="AC89" s="69">
        <f t="shared" si="45"/>
        <v>491.8</v>
      </c>
      <c r="AD89" s="69">
        <f t="shared" si="45"/>
        <v>702.6</v>
      </c>
      <c r="AE89" s="92"/>
      <c r="AF89" s="92"/>
      <c r="AG89" s="92"/>
      <c r="AH89" s="92"/>
      <c r="AI89" s="92"/>
      <c r="AJ89" s="92"/>
      <c r="AK89" s="92"/>
      <c r="AL89" s="92"/>
      <c r="AM89" s="92"/>
      <c r="AN89" s="92"/>
      <c r="AO89" s="93"/>
      <c r="AP89" s="93"/>
      <c r="AQ89" s="93"/>
      <c r="AR89" s="93"/>
      <c r="AS89" s="93"/>
      <c r="AT89" s="93"/>
      <c r="AU89" s="93"/>
      <c r="AV89" s="93"/>
      <c r="AW89" s="93"/>
      <c r="AX89" s="93"/>
    </row>
    <row r="90" spans="1:50" s="94" customFormat="1" x14ac:dyDescent="0.2">
      <c r="A90" s="91">
        <v>1967</v>
      </c>
      <c r="B90" s="71" t="s">
        <v>81</v>
      </c>
      <c r="C90" s="72">
        <v>15</v>
      </c>
      <c r="D90" s="64">
        <f t="shared" si="38"/>
        <v>609.5</v>
      </c>
      <c r="E90" s="178">
        <v>40.631999999999998</v>
      </c>
      <c r="F90" s="64">
        <f t="shared" si="43"/>
        <v>178.6</v>
      </c>
      <c r="G90" s="178">
        <v>11.907999999999999</v>
      </c>
      <c r="H90" s="64">
        <f t="shared" si="44"/>
        <v>173.4</v>
      </c>
      <c r="I90" s="178">
        <v>11.563000000000001</v>
      </c>
      <c r="J90" s="64">
        <f t="shared" si="40"/>
        <v>175.7</v>
      </c>
      <c r="K90" s="63">
        <v>11.71</v>
      </c>
      <c r="L90" s="64">
        <f t="shared" si="48"/>
        <v>169.6</v>
      </c>
      <c r="M90" s="178">
        <v>11.305999999999999</v>
      </c>
      <c r="N90" s="64">
        <f t="shared" si="41"/>
        <v>231.5</v>
      </c>
      <c r="O90" s="178">
        <f t="shared" si="28"/>
        <v>15.43</v>
      </c>
      <c r="P90" s="64">
        <f t="shared" si="42"/>
        <v>181.2</v>
      </c>
      <c r="Q90" s="178">
        <v>12.077999999999999</v>
      </c>
      <c r="R90" s="73">
        <f t="shared" si="39"/>
        <v>196.5</v>
      </c>
      <c r="S90" s="73">
        <f t="shared" si="39"/>
        <v>241.1</v>
      </c>
      <c r="T90" s="73">
        <f t="shared" si="39"/>
        <v>267.89999999999998</v>
      </c>
      <c r="U90" s="73">
        <f t="shared" si="39"/>
        <v>357.2</v>
      </c>
      <c r="V90" s="73">
        <f t="shared" si="39"/>
        <v>384</v>
      </c>
      <c r="W90" s="73">
        <f t="shared" si="49"/>
        <v>237.6</v>
      </c>
      <c r="X90" s="73">
        <f t="shared" si="49"/>
        <v>281</v>
      </c>
      <c r="Y90" s="73">
        <f t="shared" si="49"/>
        <v>255</v>
      </c>
      <c r="Z90" s="73">
        <f t="shared" si="47"/>
        <v>376.4</v>
      </c>
      <c r="AA90" s="73">
        <f t="shared" si="46"/>
        <v>520.29999999999995</v>
      </c>
      <c r="AB90" s="69">
        <f t="shared" si="45"/>
        <v>289.89999999999998</v>
      </c>
      <c r="AC90" s="69">
        <f t="shared" si="45"/>
        <v>369</v>
      </c>
      <c r="AD90" s="69">
        <f t="shared" si="45"/>
        <v>527.1</v>
      </c>
      <c r="AE90" s="92"/>
      <c r="AF90" s="92"/>
      <c r="AG90" s="92"/>
      <c r="AH90" s="92"/>
      <c r="AI90" s="92"/>
      <c r="AJ90" s="92"/>
      <c r="AK90" s="92"/>
      <c r="AL90" s="92"/>
      <c r="AM90" s="92"/>
      <c r="AN90" s="92"/>
      <c r="AO90" s="93"/>
      <c r="AP90" s="93"/>
      <c r="AQ90" s="93"/>
      <c r="AR90" s="93"/>
      <c r="AS90" s="93"/>
      <c r="AT90" s="93"/>
      <c r="AU90" s="93"/>
      <c r="AV90" s="93"/>
      <c r="AW90" s="93"/>
      <c r="AX90" s="93"/>
    </row>
    <row r="91" spans="1:50" s="94" customFormat="1" x14ac:dyDescent="0.2">
      <c r="A91" s="96">
        <v>1995</v>
      </c>
      <c r="B91" s="71" t="s">
        <v>147</v>
      </c>
      <c r="C91" s="72">
        <v>10</v>
      </c>
      <c r="D91" s="64">
        <f t="shared" si="38"/>
        <v>406.3</v>
      </c>
      <c r="E91" s="178">
        <v>40.631999999999998</v>
      </c>
      <c r="F91" s="64">
        <f t="shared" si="43"/>
        <v>119.1</v>
      </c>
      <c r="G91" s="178">
        <v>11.907999999999999</v>
      </c>
      <c r="H91" s="64">
        <f t="shared" si="44"/>
        <v>115.6</v>
      </c>
      <c r="I91" s="178">
        <v>11.563000000000001</v>
      </c>
      <c r="J91" s="64">
        <f t="shared" si="40"/>
        <v>117.1</v>
      </c>
      <c r="K91" s="63">
        <v>11.71</v>
      </c>
      <c r="L91" s="64">
        <f t="shared" si="48"/>
        <v>113.1</v>
      </c>
      <c r="M91" s="178">
        <v>11.305999999999999</v>
      </c>
      <c r="N91" s="64">
        <f t="shared" si="41"/>
        <v>154.30000000000001</v>
      </c>
      <c r="O91" s="178">
        <f t="shared" si="28"/>
        <v>15.43</v>
      </c>
      <c r="P91" s="64">
        <f t="shared" si="42"/>
        <v>120.8</v>
      </c>
      <c r="Q91" s="178">
        <v>12.077999999999999</v>
      </c>
      <c r="R91" s="73">
        <f t="shared" si="39"/>
        <v>131</v>
      </c>
      <c r="S91" s="73">
        <f t="shared" si="39"/>
        <v>160.80000000000001</v>
      </c>
      <c r="T91" s="73">
        <f t="shared" si="39"/>
        <v>178.6</v>
      </c>
      <c r="U91" s="73">
        <f t="shared" si="39"/>
        <v>238.2</v>
      </c>
      <c r="V91" s="73">
        <f t="shared" si="39"/>
        <v>256</v>
      </c>
      <c r="W91" s="73">
        <f t="shared" si="49"/>
        <v>158.4</v>
      </c>
      <c r="X91" s="73">
        <f t="shared" si="49"/>
        <v>187.3</v>
      </c>
      <c r="Y91" s="73">
        <f t="shared" si="49"/>
        <v>170</v>
      </c>
      <c r="Z91" s="73">
        <f t="shared" si="47"/>
        <v>250.9</v>
      </c>
      <c r="AA91" s="73">
        <f t="shared" si="46"/>
        <v>346.9</v>
      </c>
      <c r="AB91" s="69">
        <f t="shared" si="45"/>
        <v>193.2</v>
      </c>
      <c r="AC91" s="69">
        <f t="shared" si="45"/>
        <v>245.9</v>
      </c>
      <c r="AD91" s="69">
        <f t="shared" si="45"/>
        <v>351.3</v>
      </c>
      <c r="AE91" s="92"/>
      <c r="AF91" s="92"/>
      <c r="AG91" s="92"/>
      <c r="AH91" s="92"/>
      <c r="AI91" s="92"/>
      <c r="AJ91" s="92"/>
      <c r="AK91" s="92"/>
      <c r="AL91" s="92"/>
      <c r="AM91" s="92"/>
      <c r="AN91" s="92"/>
      <c r="AO91" s="93"/>
      <c r="AP91" s="93"/>
      <c r="AQ91" s="93"/>
      <c r="AR91" s="93"/>
      <c r="AS91" s="93"/>
      <c r="AT91" s="93"/>
      <c r="AU91" s="93"/>
      <c r="AV91" s="93"/>
      <c r="AW91" s="93"/>
      <c r="AX91" s="93"/>
    </row>
    <row r="92" spans="1:50" s="94" customFormat="1" x14ac:dyDescent="0.2">
      <c r="A92" s="91">
        <v>1996</v>
      </c>
      <c r="B92" s="71" t="s">
        <v>80</v>
      </c>
      <c r="C92" s="72">
        <v>6</v>
      </c>
      <c r="D92" s="64">
        <f t="shared" si="38"/>
        <v>243.8</v>
      </c>
      <c r="E92" s="178">
        <v>40.631999999999998</v>
      </c>
      <c r="F92" s="64">
        <f t="shared" si="43"/>
        <v>71.400000000000006</v>
      </c>
      <c r="G92" s="178">
        <v>11.907999999999999</v>
      </c>
      <c r="H92" s="64">
        <f t="shared" si="44"/>
        <v>69.400000000000006</v>
      </c>
      <c r="I92" s="178">
        <v>11.563000000000001</v>
      </c>
      <c r="J92" s="64">
        <f t="shared" si="40"/>
        <v>70.3</v>
      </c>
      <c r="K92" s="63">
        <v>11.71</v>
      </c>
      <c r="L92" s="64">
        <f t="shared" si="48"/>
        <v>67.8</v>
      </c>
      <c r="M92" s="178">
        <v>11.305999999999999</v>
      </c>
      <c r="N92" s="64">
        <f t="shared" si="41"/>
        <v>92.6</v>
      </c>
      <c r="O92" s="178">
        <f t="shared" si="28"/>
        <v>15.43</v>
      </c>
      <c r="P92" s="64">
        <f t="shared" si="42"/>
        <v>72.5</v>
      </c>
      <c r="Q92" s="178">
        <v>12.077999999999999</v>
      </c>
      <c r="R92" s="73">
        <f t="shared" si="39"/>
        <v>78.599999999999994</v>
      </c>
      <c r="S92" s="73">
        <f t="shared" si="39"/>
        <v>96.5</v>
      </c>
      <c r="T92" s="73">
        <f t="shared" si="39"/>
        <v>107.2</v>
      </c>
      <c r="U92" s="73">
        <f t="shared" si="39"/>
        <v>142.9</v>
      </c>
      <c r="V92" s="73">
        <f t="shared" si="39"/>
        <v>153.6</v>
      </c>
      <c r="W92" s="73">
        <f t="shared" si="49"/>
        <v>95</v>
      </c>
      <c r="X92" s="73">
        <f t="shared" si="49"/>
        <v>112.4</v>
      </c>
      <c r="Y92" s="73">
        <f t="shared" si="49"/>
        <v>102</v>
      </c>
      <c r="Z92" s="73">
        <f t="shared" si="47"/>
        <v>150.6</v>
      </c>
      <c r="AA92" s="73">
        <f t="shared" si="46"/>
        <v>208.1</v>
      </c>
      <c r="AB92" s="69">
        <f t="shared" si="45"/>
        <v>116</v>
      </c>
      <c r="AC92" s="69">
        <f t="shared" si="45"/>
        <v>147.6</v>
      </c>
      <c r="AD92" s="69">
        <f t="shared" si="45"/>
        <v>210.9</v>
      </c>
      <c r="AE92" s="92"/>
      <c r="AF92" s="92"/>
      <c r="AG92" s="92"/>
      <c r="AH92" s="92"/>
      <c r="AI92" s="92"/>
      <c r="AJ92" s="92"/>
      <c r="AK92" s="92"/>
      <c r="AL92" s="92"/>
      <c r="AM92" s="92"/>
      <c r="AN92" s="92"/>
      <c r="AO92" s="93"/>
      <c r="AP92" s="93"/>
      <c r="AQ92" s="93"/>
      <c r="AR92" s="93"/>
      <c r="AS92" s="93"/>
      <c r="AT92" s="93"/>
      <c r="AU92" s="93"/>
      <c r="AV92" s="93"/>
      <c r="AW92" s="93"/>
      <c r="AX92" s="93"/>
    </row>
    <row r="93" spans="1:50" s="94" customFormat="1" x14ac:dyDescent="0.2">
      <c r="A93" s="96">
        <v>1997</v>
      </c>
      <c r="B93" s="71" t="s">
        <v>148</v>
      </c>
      <c r="C93" s="72">
        <v>3</v>
      </c>
      <c r="D93" s="64">
        <f t="shared" si="38"/>
        <v>121.9</v>
      </c>
      <c r="E93" s="178">
        <v>40.631999999999998</v>
      </c>
      <c r="F93" s="64">
        <f t="shared" si="43"/>
        <v>35.700000000000003</v>
      </c>
      <c r="G93" s="178">
        <v>11.907999999999999</v>
      </c>
      <c r="H93" s="64">
        <f t="shared" si="44"/>
        <v>34.700000000000003</v>
      </c>
      <c r="I93" s="178">
        <v>11.563000000000001</v>
      </c>
      <c r="J93" s="64">
        <f t="shared" si="40"/>
        <v>35.1</v>
      </c>
      <c r="K93" s="63">
        <v>11.71</v>
      </c>
      <c r="L93" s="64">
        <f t="shared" si="48"/>
        <v>33.9</v>
      </c>
      <c r="M93" s="178">
        <v>11.305999999999999</v>
      </c>
      <c r="N93" s="64">
        <f t="shared" si="41"/>
        <v>46.3</v>
      </c>
      <c r="O93" s="178">
        <f t="shared" si="28"/>
        <v>15.43</v>
      </c>
      <c r="P93" s="64">
        <f t="shared" si="42"/>
        <v>36.200000000000003</v>
      </c>
      <c r="Q93" s="178">
        <v>12.077999999999999</v>
      </c>
      <c r="R93" s="73">
        <f t="shared" si="39"/>
        <v>39.299999999999997</v>
      </c>
      <c r="S93" s="73">
        <f t="shared" si="39"/>
        <v>48.2</v>
      </c>
      <c r="T93" s="73">
        <f t="shared" si="39"/>
        <v>53.6</v>
      </c>
      <c r="U93" s="73">
        <f t="shared" si="39"/>
        <v>71.400000000000006</v>
      </c>
      <c r="V93" s="73">
        <f t="shared" si="39"/>
        <v>76.8</v>
      </c>
      <c r="W93" s="73">
        <f t="shared" si="49"/>
        <v>47.5</v>
      </c>
      <c r="X93" s="73">
        <f t="shared" si="49"/>
        <v>56.2</v>
      </c>
      <c r="Y93" s="73">
        <f t="shared" si="49"/>
        <v>51</v>
      </c>
      <c r="Z93" s="73">
        <f t="shared" si="47"/>
        <v>75.3</v>
      </c>
      <c r="AA93" s="73">
        <f t="shared" si="46"/>
        <v>104.1</v>
      </c>
      <c r="AB93" s="69">
        <f t="shared" si="45"/>
        <v>57.9</v>
      </c>
      <c r="AC93" s="69">
        <f t="shared" si="45"/>
        <v>73.7</v>
      </c>
      <c r="AD93" s="69">
        <f t="shared" si="45"/>
        <v>105.3</v>
      </c>
      <c r="AE93" s="92"/>
      <c r="AF93" s="92"/>
      <c r="AG93" s="92"/>
      <c r="AH93" s="92"/>
      <c r="AI93" s="92"/>
      <c r="AJ93" s="92"/>
      <c r="AK93" s="92"/>
      <c r="AL93" s="92"/>
      <c r="AM93" s="92"/>
      <c r="AN93" s="92"/>
      <c r="AO93" s="93"/>
      <c r="AP93" s="93"/>
      <c r="AQ93" s="93"/>
      <c r="AR93" s="93"/>
      <c r="AS93" s="93"/>
      <c r="AT93" s="93"/>
      <c r="AU93" s="93"/>
      <c r="AV93" s="93"/>
      <c r="AW93" s="93"/>
      <c r="AX93" s="93"/>
    </row>
    <row r="94" spans="1:50" s="94" customFormat="1" x14ac:dyDescent="0.2">
      <c r="A94" s="91">
        <v>2712</v>
      </c>
      <c r="B94" s="71" t="s">
        <v>82</v>
      </c>
      <c r="C94" s="72">
        <v>24</v>
      </c>
      <c r="D94" s="64">
        <f t="shared" si="38"/>
        <v>975.2</v>
      </c>
      <c r="E94" s="178">
        <v>40.631999999999998</v>
      </c>
      <c r="F94" s="64">
        <f t="shared" si="43"/>
        <v>285.8</v>
      </c>
      <c r="G94" s="178">
        <v>11.907999999999999</v>
      </c>
      <c r="H94" s="64">
        <f t="shared" si="44"/>
        <v>277.5</v>
      </c>
      <c r="I94" s="178">
        <v>11.563000000000001</v>
      </c>
      <c r="J94" s="64">
        <f t="shared" si="40"/>
        <v>281</v>
      </c>
      <c r="K94" s="63">
        <v>11.71</v>
      </c>
      <c r="L94" s="64">
        <f t="shared" si="48"/>
        <v>271.3</v>
      </c>
      <c r="M94" s="178">
        <v>11.305999999999999</v>
      </c>
      <c r="N94" s="64">
        <f t="shared" si="41"/>
        <v>370.3</v>
      </c>
      <c r="O94" s="178">
        <f t="shared" si="28"/>
        <v>15.43</v>
      </c>
      <c r="P94" s="64">
        <f t="shared" si="42"/>
        <v>289.89999999999998</v>
      </c>
      <c r="Q94" s="178">
        <v>12.077999999999999</v>
      </c>
      <c r="R94" s="73">
        <f t="shared" si="39"/>
        <v>314.39999999999998</v>
      </c>
      <c r="S94" s="73">
        <f t="shared" si="39"/>
        <v>385.8</v>
      </c>
      <c r="T94" s="73">
        <f t="shared" si="39"/>
        <v>428.7</v>
      </c>
      <c r="U94" s="73">
        <f t="shared" si="39"/>
        <v>571.6</v>
      </c>
      <c r="V94" s="73">
        <f t="shared" si="39"/>
        <v>614.5</v>
      </c>
      <c r="W94" s="73">
        <f t="shared" si="49"/>
        <v>380.2</v>
      </c>
      <c r="X94" s="73">
        <f t="shared" si="49"/>
        <v>449.6</v>
      </c>
      <c r="Y94" s="73">
        <f t="shared" si="49"/>
        <v>407.9</v>
      </c>
      <c r="Z94" s="73">
        <f t="shared" si="47"/>
        <v>602.20000000000005</v>
      </c>
      <c r="AA94" s="73">
        <f t="shared" si="46"/>
        <v>832.5</v>
      </c>
      <c r="AB94" s="69">
        <f t="shared" si="45"/>
        <v>463.7</v>
      </c>
      <c r="AC94" s="69">
        <f t="shared" si="45"/>
        <v>590.1</v>
      </c>
      <c r="AD94" s="69">
        <f t="shared" si="45"/>
        <v>843</v>
      </c>
      <c r="AE94" s="92"/>
      <c r="AF94" s="92"/>
      <c r="AG94" s="92"/>
      <c r="AH94" s="92"/>
      <c r="AI94" s="92"/>
      <c r="AJ94" s="92"/>
      <c r="AK94" s="92"/>
      <c r="AL94" s="92"/>
      <c r="AM94" s="92"/>
      <c r="AN94" s="92"/>
      <c r="AO94" s="93"/>
      <c r="AP94" s="93"/>
      <c r="AQ94" s="93"/>
      <c r="AR94" s="93"/>
      <c r="AS94" s="93"/>
      <c r="AT94" s="93"/>
      <c r="AU94" s="93"/>
      <c r="AV94" s="93"/>
      <c r="AW94" s="93"/>
      <c r="AX94" s="93"/>
    </row>
    <row r="95" spans="1:50" s="94" customFormat="1" x14ac:dyDescent="0.2">
      <c r="A95" s="91">
        <v>2713</v>
      </c>
      <c r="B95" s="71" t="s">
        <v>83</v>
      </c>
      <c r="C95" s="72">
        <v>18.399999999999999</v>
      </c>
      <c r="D95" s="64">
        <f t="shared" si="38"/>
        <v>747.6</v>
      </c>
      <c r="E95" s="178">
        <v>40.631999999999998</v>
      </c>
      <c r="F95" s="64">
        <f t="shared" si="43"/>
        <v>219.1</v>
      </c>
      <c r="G95" s="178">
        <v>11.907999999999999</v>
      </c>
      <c r="H95" s="64">
        <f t="shared" si="44"/>
        <v>212.8</v>
      </c>
      <c r="I95" s="178">
        <v>11.563000000000001</v>
      </c>
      <c r="J95" s="64">
        <f t="shared" si="40"/>
        <v>215.5</v>
      </c>
      <c r="K95" s="63">
        <v>11.71</v>
      </c>
      <c r="L95" s="64">
        <f t="shared" si="48"/>
        <v>208</v>
      </c>
      <c r="M95" s="178">
        <v>11.305999999999999</v>
      </c>
      <c r="N95" s="64">
        <f t="shared" si="41"/>
        <v>283.89999999999998</v>
      </c>
      <c r="O95" s="178">
        <f t="shared" si="28"/>
        <v>15.43</v>
      </c>
      <c r="P95" s="64">
        <f t="shared" si="42"/>
        <v>222.2</v>
      </c>
      <c r="Q95" s="178">
        <v>12.077999999999999</v>
      </c>
      <c r="R95" s="73">
        <f t="shared" si="39"/>
        <v>241</v>
      </c>
      <c r="S95" s="73">
        <f t="shared" si="39"/>
        <v>295.8</v>
      </c>
      <c r="T95" s="73">
        <f t="shared" si="39"/>
        <v>328.7</v>
      </c>
      <c r="U95" s="73">
        <f t="shared" si="39"/>
        <v>438.2</v>
      </c>
      <c r="V95" s="73">
        <f t="shared" si="39"/>
        <v>471.1</v>
      </c>
      <c r="W95" s="73">
        <f t="shared" si="49"/>
        <v>291.5</v>
      </c>
      <c r="X95" s="73">
        <f t="shared" si="49"/>
        <v>344.7</v>
      </c>
      <c r="Y95" s="73">
        <f t="shared" si="49"/>
        <v>312.8</v>
      </c>
      <c r="Z95" s="73">
        <f t="shared" si="47"/>
        <v>461.7</v>
      </c>
      <c r="AA95" s="73">
        <f t="shared" si="46"/>
        <v>638.29999999999995</v>
      </c>
      <c r="AB95" s="69">
        <f t="shared" si="45"/>
        <v>355.6</v>
      </c>
      <c r="AC95" s="69">
        <f t="shared" si="45"/>
        <v>452.6</v>
      </c>
      <c r="AD95" s="69">
        <f t="shared" si="45"/>
        <v>646.5</v>
      </c>
      <c r="AE95" s="92"/>
      <c r="AF95" s="92"/>
      <c r="AG95" s="92"/>
      <c r="AH95" s="92"/>
      <c r="AI95" s="92"/>
      <c r="AJ95" s="92"/>
      <c r="AK95" s="92"/>
      <c r="AL95" s="92"/>
      <c r="AM95" s="92"/>
      <c r="AN95" s="92"/>
      <c r="AO95" s="93"/>
      <c r="AP95" s="93"/>
      <c r="AQ95" s="93"/>
      <c r="AR95" s="93"/>
      <c r="AS95" s="93"/>
      <c r="AT95" s="93"/>
      <c r="AU95" s="93"/>
      <c r="AV95" s="93"/>
      <c r="AW95" s="93"/>
      <c r="AX95" s="93"/>
    </row>
    <row r="96" spans="1:50" s="94" customFormat="1" x14ac:dyDescent="0.2">
      <c r="A96" s="91">
        <v>3273</v>
      </c>
      <c r="B96" s="71" t="s">
        <v>84</v>
      </c>
      <c r="C96" s="72">
        <v>6.5</v>
      </c>
      <c r="D96" s="64">
        <f t="shared" si="38"/>
        <v>264.10000000000002</v>
      </c>
      <c r="E96" s="178">
        <v>40.631999999999998</v>
      </c>
      <c r="F96" s="64">
        <f t="shared" si="43"/>
        <v>77.400000000000006</v>
      </c>
      <c r="G96" s="178">
        <v>11.907999999999999</v>
      </c>
      <c r="H96" s="64">
        <f t="shared" si="44"/>
        <v>75.2</v>
      </c>
      <c r="I96" s="178">
        <v>11.563000000000001</v>
      </c>
      <c r="J96" s="64">
        <f t="shared" si="40"/>
        <v>76.099999999999994</v>
      </c>
      <c r="K96" s="63">
        <v>11.71</v>
      </c>
      <c r="L96" s="64">
        <f t="shared" si="48"/>
        <v>73.5</v>
      </c>
      <c r="M96" s="178">
        <v>11.305999999999999</v>
      </c>
      <c r="N96" s="64">
        <f t="shared" si="41"/>
        <v>100.3</v>
      </c>
      <c r="O96" s="178">
        <f t="shared" si="28"/>
        <v>15.43</v>
      </c>
      <c r="P96" s="64">
        <f t="shared" si="42"/>
        <v>78.5</v>
      </c>
      <c r="Q96" s="178">
        <v>12.077999999999999</v>
      </c>
      <c r="R96" s="73">
        <f t="shared" si="39"/>
        <v>85.1</v>
      </c>
      <c r="S96" s="73">
        <f t="shared" si="39"/>
        <v>104.5</v>
      </c>
      <c r="T96" s="73">
        <f t="shared" si="39"/>
        <v>116.1</v>
      </c>
      <c r="U96" s="73">
        <f t="shared" si="39"/>
        <v>154.80000000000001</v>
      </c>
      <c r="V96" s="73">
        <f t="shared" si="39"/>
        <v>166.4</v>
      </c>
      <c r="W96" s="73">
        <f t="shared" si="49"/>
        <v>103</v>
      </c>
      <c r="X96" s="73">
        <f t="shared" si="49"/>
        <v>121.8</v>
      </c>
      <c r="Y96" s="73">
        <f t="shared" si="49"/>
        <v>110.5</v>
      </c>
      <c r="Z96" s="73">
        <f t="shared" si="47"/>
        <v>163.1</v>
      </c>
      <c r="AA96" s="73">
        <f t="shared" si="46"/>
        <v>225.5</v>
      </c>
      <c r="AB96" s="69">
        <f t="shared" ref="AB96:AD105" si="50">ROUND($J96*AB$6,1)</f>
        <v>125.6</v>
      </c>
      <c r="AC96" s="69">
        <f t="shared" si="50"/>
        <v>159.80000000000001</v>
      </c>
      <c r="AD96" s="69">
        <f t="shared" si="50"/>
        <v>228.3</v>
      </c>
      <c r="AE96" s="92"/>
      <c r="AF96" s="92"/>
      <c r="AG96" s="92"/>
      <c r="AH96" s="92"/>
      <c r="AI96" s="92"/>
      <c r="AJ96" s="92"/>
      <c r="AK96" s="92"/>
      <c r="AL96" s="92"/>
      <c r="AM96" s="92"/>
      <c r="AN96" s="92"/>
      <c r="AO96" s="93"/>
      <c r="AP96" s="93"/>
      <c r="AQ96" s="93"/>
      <c r="AR96" s="93"/>
      <c r="AS96" s="93"/>
      <c r="AT96" s="93"/>
      <c r="AU96" s="93"/>
      <c r="AV96" s="93"/>
      <c r="AW96" s="93"/>
      <c r="AX96" s="93"/>
    </row>
    <row r="97" spans="1:50" s="94" customFormat="1" x14ac:dyDescent="0.2">
      <c r="A97" s="91">
        <v>3275</v>
      </c>
      <c r="B97" s="71" t="s">
        <v>85</v>
      </c>
      <c r="C97" s="72">
        <v>6.5</v>
      </c>
      <c r="D97" s="64">
        <f t="shared" si="38"/>
        <v>264.10000000000002</v>
      </c>
      <c r="E97" s="178">
        <v>40.631999999999998</v>
      </c>
      <c r="F97" s="64">
        <f t="shared" si="43"/>
        <v>77.400000000000006</v>
      </c>
      <c r="G97" s="178">
        <v>11.907999999999999</v>
      </c>
      <c r="H97" s="64">
        <f t="shared" si="44"/>
        <v>75.2</v>
      </c>
      <c r="I97" s="178">
        <v>11.563000000000001</v>
      </c>
      <c r="J97" s="64">
        <f t="shared" si="40"/>
        <v>76.099999999999994</v>
      </c>
      <c r="K97" s="63">
        <v>11.71</v>
      </c>
      <c r="L97" s="64">
        <f t="shared" si="48"/>
        <v>73.5</v>
      </c>
      <c r="M97" s="178">
        <v>11.305999999999999</v>
      </c>
      <c r="N97" s="64">
        <f t="shared" si="41"/>
        <v>100.3</v>
      </c>
      <c r="O97" s="178">
        <f t="shared" si="28"/>
        <v>15.43</v>
      </c>
      <c r="P97" s="64">
        <f t="shared" si="42"/>
        <v>78.5</v>
      </c>
      <c r="Q97" s="178">
        <v>12.077999999999999</v>
      </c>
      <c r="R97" s="73">
        <f t="shared" si="39"/>
        <v>85.1</v>
      </c>
      <c r="S97" s="73">
        <f t="shared" si="39"/>
        <v>104.5</v>
      </c>
      <c r="T97" s="73">
        <f t="shared" si="39"/>
        <v>116.1</v>
      </c>
      <c r="U97" s="73">
        <f t="shared" si="39"/>
        <v>154.80000000000001</v>
      </c>
      <c r="V97" s="73">
        <f t="shared" si="39"/>
        <v>166.4</v>
      </c>
      <c r="W97" s="73">
        <f t="shared" si="49"/>
        <v>103</v>
      </c>
      <c r="X97" s="73">
        <f t="shared" si="49"/>
        <v>121.8</v>
      </c>
      <c r="Y97" s="73">
        <f t="shared" si="49"/>
        <v>110.5</v>
      </c>
      <c r="Z97" s="73">
        <f t="shared" si="47"/>
        <v>163.1</v>
      </c>
      <c r="AA97" s="73">
        <f t="shared" si="46"/>
        <v>225.5</v>
      </c>
      <c r="AB97" s="69">
        <f t="shared" si="50"/>
        <v>125.6</v>
      </c>
      <c r="AC97" s="69">
        <f t="shared" si="50"/>
        <v>159.80000000000001</v>
      </c>
      <c r="AD97" s="69">
        <f t="shared" si="50"/>
        <v>228.3</v>
      </c>
      <c r="AE97" s="92"/>
      <c r="AF97" s="92"/>
      <c r="AG97" s="92"/>
      <c r="AH97" s="92"/>
      <c r="AI97" s="92"/>
      <c r="AJ97" s="92"/>
      <c r="AK97" s="92"/>
      <c r="AL97" s="92"/>
      <c r="AM97" s="92"/>
      <c r="AN97" s="92"/>
      <c r="AO97" s="93"/>
      <c r="AP97" s="93"/>
      <c r="AQ97" s="93"/>
      <c r="AR97" s="93"/>
      <c r="AS97" s="93"/>
      <c r="AT97" s="93"/>
      <c r="AU97" s="93"/>
      <c r="AV97" s="93"/>
      <c r="AW97" s="93"/>
      <c r="AX97" s="93"/>
    </row>
    <row r="98" spans="1:50" s="94" customFormat="1" x14ac:dyDescent="0.2">
      <c r="A98" s="97">
        <v>3628</v>
      </c>
      <c r="B98" s="98" t="s">
        <v>88</v>
      </c>
      <c r="C98" s="99">
        <v>50</v>
      </c>
      <c r="D98" s="64">
        <f t="shared" si="38"/>
        <v>2031.6</v>
      </c>
      <c r="E98" s="178">
        <v>40.631999999999998</v>
      </c>
      <c r="F98" s="64">
        <f t="shared" si="43"/>
        <v>595.4</v>
      </c>
      <c r="G98" s="178">
        <v>11.907999999999999</v>
      </c>
      <c r="H98" s="64">
        <f t="shared" si="44"/>
        <v>551.20000000000005</v>
      </c>
      <c r="I98" s="178">
        <v>11.023</v>
      </c>
      <c r="J98" s="64">
        <f t="shared" si="40"/>
        <v>585.5</v>
      </c>
      <c r="K98" s="63">
        <v>11.71</v>
      </c>
      <c r="L98" s="64">
        <f t="shared" si="48"/>
        <v>538.70000000000005</v>
      </c>
      <c r="M98" s="178">
        <v>10.773999999999999</v>
      </c>
      <c r="N98" s="64">
        <f t="shared" si="41"/>
        <v>735.2</v>
      </c>
      <c r="O98" s="178">
        <v>14.704000000000001</v>
      </c>
      <c r="P98" s="64">
        <f t="shared" si="42"/>
        <v>575.70000000000005</v>
      </c>
      <c r="Q98" s="178">
        <v>11.513</v>
      </c>
      <c r="R98" s="73">
        <f t="shared" si="39"/>
        <v>654.9</v>
      </c>
      <c r="S98" s="73">
        <f t="shared" si="39"/>
        <v>803.8</v>
      </c>
      <c r="T98" s="73">
        <f t="shared" si="39"/>
        <v>893.1</v>
      </c>
      <c r="U98" s="73">
        <f t="shared" si="39"/>
        <v>1190.8</v>
      </c>
      <c r="V98" s="73">
        <f t="shared" si="39"/>
        <v>1280.0999999999999</v>
      </c>
      <c r="W98" s="73">
        <f t="shared" si="49"/>
        <v>755.1</v>
      </c>
      <c r="X98" s="73">
        <f t="shared" si="49"/>
        <v>892.9</v>
      </c>
      <c r="Y98" s="73">
        <f t="shared" si="49"/>
        <v>810.2</v>
      </c>
      <c r="Z98" s="73">
        <f t="shared" si="47"/>
        <v>1196</v>
      </c>
      <c r="AA98" s="73">
        <f t="shared" si="46"/>
        <v>1653.5</v>
      </c>
      <c r="AB98" s="69">
        <f t="shared" si="50"/>
        <v>966.1</v>
      </c>
      <c r="AC98" s="69">
        <f t="shared" si="50"/>
        <v>1229.5999999999999</v>
      </c>
      <c r="AD98" s="69">
        <f t="shared" si="50"/>
        <v>1756.5</v>
      </c>
      <c r="AE98" s="92"/>
      <c r="AF98" s="92"/>
      <c r="AG98" s="92"/>
      <c r="AH98" s="92"/>
      <c r="AI98" s="92"/>
      <c r="AJ98" s="92"/>
      <c r="AK98" s="92"/>
      <c r="AL98" s="92"/>
      <c r="AM98" s="92"/>
      <c r="AN98" s="92"/>
      <c r="AO98" s="93"/>
      <c r="AP98" s="93"/>
      <c r="AQ98" s="93"/>
      <c r="AR98" s="93"/>
      <c r="AS98" s="93"/>
      <c r="AT98" s="93"/>
      <c r="AU98" s="93"/>
      <c r="AV98" s="93"/>
      <c r="AW98" s="93"/>
      <c r="AX98" s="93"/>
    </row>
    <row r="99" spans="1:50" s="94" customFormat="1" x14ac:dyDescent="0.2">
      <c r="A99" s="97" t="s">
        <v>161</v>
      </c>
      <c r="B99" s="98" t="s">
        <v>89</v>
      </c>
      <c r="C99" s="99">
        <v>50</v>
      </c>
      <c r="D99" s="64">
        <f t="shared" si="38"/>
        <v>2031.6</v>
      </c>
      <c r="E99" s="178">
        <v>40.631999999999998</v>
      </c>
      <c r="F99" s="64">
        <f t="shared" si="43"/>
        <v>595.4</v>
      </c>
      <c r="G99" s="178">
        <v>11.907999999999999</v>
      </c>
      <c r="H99" s="64">
        <f t="shared" si="44"/>
        <v>551.20000000000005</v>
      </c>
      <c r="I99" s="178">
        <v>11.023</v>
      </c>
      <c r="J99" s="64">
        <f t="shared" si="40"/>
        <v>585.5</v>
      </c>
      <c r="K99" s="63">
        <v>11.71</v>
      </c>
      <c r="L99" s="64">
        <f t="shared" si="48"/>
        <v>538.70000000000005</v>
      </c>
      <c r="M99" s="178">
        <v>10.773999999999999</v>
      </c>
      <c r="N99" s="64">
        <f t="shared" si="41"/>
        <v>735.2</v>
      </c>
      <c r="O99" s="178">
        <v>14.704000000000001</v>
      </c>
      <c r="P99" s="64">
        <f t="shared" si="42"/>
        <v>575.70000000000005</v>
      </c>
      <c r="Q99" s="178">
        <v>11.513</v>
      </c>
      <c r="R99" s="73">
        <f t="shared" si="39"/>
        <v>654.9</v>
      </c>
      <c r="S99" s="73">
        <f t="shared" si="39"/>
        <v>803.8</v>
      </c>
      <c r="T99" s="73">
        <f t="shared" si="39"/>
        <v>893.1</v>
      </c>
      <c r="U99" s="73">
        <f t="shared" si="39"/>
        <v>1190.8</v>
      </c>
      <c r="V99" s="73">
        <f t="shared" si="39"/>
        <v>1280.0999999999999</v>
      </c>
      <c r="W99" s="73">
        <f t="shared" si="49"/>
        <v>755.1</v>
      </c>
      <c r="X99" s="73">
        <f t="shared" si="49"/>
        <v>892.9</v>
      </c>
      <c r="Y99" s="73">
        <f t="shared" si="49"/>
        <v>810.2</v>
      </c>
      <c r="Z99" s="73">
        <f t="shared" si="47"/>
        <v>1196</v>
      </c>
      <c r="AA99" s="73">
        <f t="shared" si="46"/>
        <v>1653.5</v>
      </c>
      <c r="AB99" s="69">
        <f t="shared" si="50"/>
        <v>966.1</v>
      </c>
      <c r="AC99" s="69">
        <f t="shared" si="50"/>
        <v>1229.5999999999999</v>
      </c>
      <c r="AD99" s="69">
        <f t="shared" si="50"/>
        <v>1756.5</v>
      </c>
      <c r="AE99" s="92"/>
      <c r="AF99" s="92"/>
      <c r="AG99" s="92"/>
      <c r="AH99" s="92"/>
      <c r="AI99" s="92"/>
      <c r="AJ99" s="92"/>
      <c r="AK99" s="92"/>
      <c r="AL99" s="92"/>
      <c r="AM99" s="92"/>
      <c r="AN99" s="92"/>
      <c r="AO99" s="93"/>
      <c r="AP99" s="93"/>
      <c r="AQ99" s="93"/>
      <c r="AR99" s="93"/>
      <c r="AS99" s="93"/>
      <c r="AT99" s="93"/>
      <c r="AU99" s="93"/>
      <c r="AV99" s="93"/>
      <c r="AW99" s="93"/>
      <c r="AX99" s="93"/>
    </row>
    <row r="100" spans="1:50" s="94" customFormat="1" x14ac:dyDescent="0.2">
      <c r="A100" s="97" t="s">
        <v>162</v>
      </c>
      <c r="B100" s="98" t="s">
        <v>90</v>
      </c>
      <c r="C100" s="99">
        <v>8.4</v>
      </c>
      <c r="D100" s="64">
        <f t="shared" ref="D100:D105" si="51">ROUND(E100*C100,1)</f>
        <v>341.3</v>
      </c>
      <c r="E100" s="178">
        <v>40.631999999999998</v>
      </c>
      <c r="F100" s="64">
        <f t="shared" si="43"/>
        <v>115.6</v>
      </c>
      <c r="G100" s="178">
        <v>13.766</v>
      </c>
      <c r="H100" s="64">
        <f t="shared" ref="H100:H105" si="52">ROUND(I100*C100,1)</f>
        <v>109.1</v>
      </c>
      <c r="I100" s="63">
        <v>12.993</v>
      </c>
      <c r="J100" s="64">
        <f t="shared" si="40"/>
        <v>112.9</v>
      </c>
      <c r="K100" s="63">
        <v>13.44</v>
      </c>
      <c r="L100" s="100">
        <f t="shared" si="48"/>
        <v>109.8</v>
      </c>
      <c r="M100" s="178">
        <v>13.07</v>
      </c>
      <c r="N100" s="64">
        <f t="shared" si="41"/>
        <v>149.80000000000001</v>
      </c>
      <c r="O100" s="178">
        <v>17.829999999999998</v>
      </c>
      <c r="P100" s="64">
        <f t="shared" si="42"/>
        <v>117.3</v>
      </c>
      <c r="Q100" s="178">
        <v>13.962999999999999</v>
      </c>
      <c r="R100" s="73">
        <f t="shared" si="39"/>
        <v>127.2</v>
      </c>
      <c r="S100" s="73">
        <f t="shared" si="39"/>
        <v>156.1</v>
      </c>
      <c r="T100" s="73">
        <f t="shared" si="39"/>
        <v>173.5</v>
      </c>
      <c r="U100" s="73">
        <f t="shared" si="39"/>
        <v>231.3</v>
      </c>
      <c r="V100" s="73">
        <f t="shared" si="39"/>
        <v>248.6</v>
      </c>
      <c r="W100" s="73">
        <f t="shared" si="49"/>
        <v>149.5</v>
      </c>
      <c r="X100" s="73">
        <f t="shared" si="49"/>
        <v>176.8</v>
      </c>
      <c r="Y100" s="73">
        <f t="shared" si="49"/>
        <v>160.4</v>
      </c>
      <c r="Z100" s="73">
        <f t="shared" si="47"/>
        <v>236.8</v>
      </c>
      <c r="AA100" s="73">
        <f t="shared" si="46"/>
        <v>327.39999999999998</v>
      </c>
      <c r="AB100" s="69">
        <f t="shared" si="50"/>
        <v>186.3</v>
      </c>
      <c r="AC100" s="69">
        <f t="shared" si="50"/>
        <v>237.1</v>
      </c>
      <c r="AD100" s="69">
        <f t="shared" si="50"/>
        <v>338.7</v>
      </c>
      <c r="AE100" s="92"/>
      <c r="AF100" s="92"/>
      <c r="AG100" s="92"/>
      <c r="AH100" s="92"/>
      <c r="AI100" s="92"/>
      <c r="AJ100" s="92"/>
      <c r="AK100" s="92"/>
      <c r="AL100" s="92"/>
      <c r="AM100" s="92"/>
      <c r="AN100" s="92"/>
      <c r="AO100" s="93"/>
      <c r="AP100" s="93"/>
      <c r="AQ100" s="93"/>
      <c r="AR100" s="93"/>
      <c r="AS100" s="93"/>
      <c r="AT100" s="93"/>
      <c r="AU100" s="93"/>
      <c r="AV100" s="93"/>
      <c r="AW100" s="93"/>
      <c r="AX100" s="93"/>
    </row>
    <row r="101" spans="1:50" s="94" customFormat="1" x14ac:dyDescent="0.2">
      <c r="A101" s="97" t="s">
        <v>163</v>
      </c>
      <c r="B101" s="98" t="s">
        <v>91</v>
      </c>
      <c r="C101" s="99">
        <v>32.6</v>
      </c>
      <c r="D101" s="64">
        <f t="shared" si="51"/>
        <v>1324.6</v>
      </c>
      <c r="E101" s="178">
        <v>40.631999999999998</v>
      </c>
      <c r="F101" s="64">
        <f t="shared" si="43"/>
        <v>448.8</v>
      </c>
      <c r="G101" s="178">
        <v>13.766</v>
      </c>
      <c r="H101" s="64">
        <f t="shared" si="52"/>
        <v>423.6</v>
      </c>
      <c r="I101" s="63">
        <v>12.993</v>
      </c>
      <c r="J101" s="64">
        <f t="shared" si="40"/>
        <v>438.1</v>
      </c>
      <c r="K101" s="63">
        <v>13.44</v>
      </c>
      <c r="L101" s="100">
        <f t="shared" si="48"/>
        <v>426.1</v>
      </c>
      <c r="M101" s="178">
        <v>13.07</v>
      </c>
      <c r="N101" s="64">
        <f t="shared" si="41"/>
        <v>581.29999999999995</v>
      </c>
      <c r="O101" s="178">
        <v>17.829999999999998</v>
      </c>
      <c r="P101" s="64">
        <f t="shared" si="42"/>
        <v>455.2</v>
      </c>
      <c r="Q101" s="178">
        <v>13.962999999999999</v>
      </c>
      <c r="R101" s="73">
        <f t="shared" si="39"/>
        <v>493.6</v>
      </c>
      <c r="S101" s="73">
        <f t="shared" si="39"/>
        <v>605.79999999999995</v>
      </c>
      <c r="T101" s="73">
        <f t="shared" si="39"/>
        <v>673.2</v>
      </c>
      <c r="U101" s="73">
        <f t="shared" si="39"/>
        <v>897.5</v>
      </c>
      <c r="V101" s="73">
        <f t="shared" si="39"/>
        <v>964.9</v>
      </c>
      <c r="W101" s="73">
        <f t="shared" si="49"/>
        <v>580.29999999999995</v>
      </c>
      <c r="X101" s="73">
        <f t="shared" si="49"/>
        <v>686.2</v>
      </c>
      <c r="Y101" s="73">
        <f t="shared" si="49"/>
        <v>622.70000000000005</v>
      </c>
      <c r="Z101" s="73">
        <f t="shared" si="47"/>
        <v>919.2</v>
      </c>
      <c r="AA101" s="73">
        <f t="shared" si="46"/>
        <v>1270.7</v>
      </c>
      <c r="AB101" s="69">
        <f t="shared" si="50"/>
        <v>722.9</v>
      </c>
      <c r="AC101" s="69">
        <f t="shared" si="50"/>
        <v>920</v>
      </c>
      <c r="AD101" s="69">
        <f t="shared" si="50"/>
        <v>1314.3</v>
      </c>
      <c r="AE101" s="92"/>
      <c r="AF101" s="92"/>
      <c r="AG101" s="92"/>
      <c r="AH101" s="92"/>
      <c r="AI101" s="92"/>
      <c r="AJ101" s="92"/>
      <c r="AK101" s="92"/>
      <c r="AL101" s="92"/>
      <c r="AM101" s="92"/>
      <c r="AN101" s="92"/>
      <c r="AO101" s="93"/>
      <c r="AP101" s="93"/>
      <c r="AQ101" s="93"/>
      <c r="AR101" s="93"/>
      <c r="AS101" s="93"/>
      <c r="AT101" s="93"/>
      <c r="AU101" s="93"/>
      <c r="AV101" s="93"/>
      <c r="AW101" s="93"/>
      <c r="AX101" s="93"/>
    </row>
    <row r="102" spans="1:50" s="94" customFormat="1" x14ac:dyDescent="0.2">
      <c r="A102" s="101" t="s">
        <v>129</v>
      </c>
      <c r="B102" s="98" t="s">
        <v>74</v>
      </c>
      <c r="C102" s="99">
        <v>9</v>
      </c>
      <c r="D102" s="102">
        <f t="shared" si="51"/>
        <v>101.8</v>
      </c>
      <c r="E102" s="103">
        <f t="shared" ref="E102:E105" si="53">M102</f>
        <v>11.305999999999999</v>
      </c>
      <c r="F102" s="64">
        <f t="shared" si="43"/>
        <v>107.2</v>
      </c>
      <c r="G102" s="178">
        <v>11.907999999999999</v>
      </c>
      <c r="H102" s="64">
        <f t="shared" si="52"/>
        <v>104.1</v>
      </c>
      <c r="I102" s="178">
        <v>11.563000000000001</v>
      </c>
      <c r="J102" s="64">
        <f t="shared" ref="J102:J105" si="54">ROUND(K102*C102,1)</f>
        <v>105.4</v>
      </c>
      <c r="K102" s="63">
        <v>11.71</v>
      </c>
      <c r="L102" s="100">
        <f t="shared" si="48"/>
        <v>101.8</v>
      </c>
      <c r="M102" s="178">
        <v>11.305999999999999</v>
      </c>
      <c r="N102" s="64">
        <f t="shared" ref="N102:N105" si="55">ROUND(O102*C102,1)</f>
        <v>138.9</v>
      </c>
      <c r="O102" s="178">
        <f t="shared" ref="O102:O103" si="56">15.43</f>
        <v>15.43</v>
      </c>
      <c r="P102" s="64">
        <f t="shared" ref="P102:P105" si="57">ROUND(Q102*C102,1)</f>
        <v>108.7</v>
      </c>
      <c r="Q102" s="178">
        <v>12.077999999999999</v>
      </c>
      <c r="R102" s="73">
        <f t="shared" si="39"/>
        <v>117.9</v>
      </c>
      <c r="S102" s="73">
        <f t="shared" si="39"/>
        <v>144.69999999999999</v>
      </c>
      <c r="T102" s="73">
        <f t="shared" si="39"/>
        <v>160.80000000000001</v>
      </c>
      <c r="U102" s="73">
        <f t="shared" si="39"/>
        <v>214.3</v>
      </c>
      <c r="V102" s="73">
        <f t="shared" si="39"/>
        <v>230.4</v>
      </c>
      <c r="W102" s="73">
        <f t="shared" si="49"/>
        <v>142.6</v>
      </c>
      <c r="X102" s="73">
        <f t="shared" si="49"/>
        <v>168.6</v>
      </c>
      <c r="Y102" s="73">
        <f t="shared" si="49"/>
        <v>153</v>
      </c>
      <c r="Z102" s="73">
        <f t="shared" si="47"/>
        <v>225.8</v>
      </c>
      <c r="AA102" s="73">
        <f t="shared" si="46"/>
        <v>312.2</v>
      </c>
      <c r="AB102" s="69">
        <f t="shared" si="50"/>
        <v>173.9</v>
      </c>
      <c r="AC102" s="69">
        <f t="shared" si="50"/>
        <v>221.3</v>
      </c>
      <c r="AD102" s="69">
        <f t="shared" si="50"/>
        <v>316.2</v>
      </c>
      <c r="AE102" s="92"/>
      <c r="AF102" s="92"/>
      <c r="AG102" s="92"/>
      <c r="AH102" s="92"/>
      <c r="AI102" s="92"/>
      <c r="AJ102" s="92"/>
      <c r="AK102" s="92"/>
      <c r="AL102" s="92"/>
      <c r="AM102" s="92"/>
      <c r="AN102" s="92"/>
      <c r="AO102" s="93"/>
      <c r="AP102" s="93"/>
      <c r="AQ102" s="93"/>
      <c r="AR102" s="93"/>
      <c r="AS102" s="93"/>
      <c r="AT102" s="93"/>
      <c r="AU102" s="93"/>
      <c r="AV102" s="93"/>
      <c r="AW102" s="93"/>
      <c r="AX102" s="93"/>
    </row>
    <row r="103" spans="1:50" s="94" customFormat="1" x14ac:dyDescent="0.2">
      <c r="A103" s="101" t="s">
        <v>130</v>
      </c>
      <c r="B103" s="98" t="s">
        <v>75</v>
      </c>
      <c r="C103" s="99">
        <v>13</v>
      </c>
      <c r="D103" s="102">
        <f t="shared" si="51"/>
        <v>147</v>
      </c>
      <c r="E103" s="103">
        <f t="shared" si="53"/>
        <v>11.305999999999999</v>
      </c>
      <c r="F103" s="64">
        <f t="shared" si="43"/>
        <v>154.80000000000001</v>
      </c>
      <c r="G103" s="178">
        <v>11.907999999999999</v>
      </c>
      <c r="H103" s="64">
        <f t="shared" si="52"/>
        <v>150.30000000000001</v>
      </c>
      <c r="I103" s="178">
        <v>11.563000000000001</v>
      </c>
      <c r="J103" s="64">
        <f t="shared" si="54"/>
        <v>152.19999999999999</v>
      </c>
      <c r="K103" s="63">
        <v>11.71</v>
      </c>
      <c r="L103" s="100">
        <f t="shared" si="48"/>
        <v>147</v>
      </c>
      <c r="M103" s="178">
        <v>11.305999999999999</v>
      </c>
      <c r="N103" s="64">
        <f t="shared" si="55"/>
        <v>200.6</v>
      </c>
      <c r="O103" s="178">
        <f t="shared" si="56"/>
        <v>15.43</v>
      </c>
      <c r="P103" s="64">
        <f t="shared" si="57"/>
        <v>157</v>
      </c>
      <c r="Q103" s="178">
        <v>12.077999999999999</v>
      </c>
      <c r="R103" s="73">
        <f t="shared" si="39"/>
        <v>170.3</v>
      </c>
      <c r="S103" s="73">
        <f t="shared" si="39"/>
        <v>209</v>
      </c>
      <c r="T103" s="73">
        <f t="shared" si="39"/>
        <v>232.2</v>
      </c>
      <c r="U103" s="73">
        <f t="shared" si="39"/>
        <v>309.60000000000002</v>
      </c>
      <c r="V103" s="73">
        <f t="shared" si="39"/>
        <v>332.8</v>
      </c>
      <c r="W103" s="73">
        <f t="shared" si="49"/>
        <v>205.9</v>
      </c>
      <c r="X103" s="73">
        <f t="shared" si="49"/>
        <v>243.5</v>
      </c>
      <c r="Y103" s="73">
        <f t="shared" si="49"/>
        <v>221</v>
      </c>
      <c r="Z103" s="73">
        <f t="shared" si="47"/>
        <v>326.2</v>
      </c>
      <c r="AA103" s="73">
        <f t="shared" si="46"/>
        <v>451</v>
      </c>
      <c r="AB103" s="69">
        <f t="shared" si="50"/>
        <v>251.1</v>
      </c>
      <c r="AC103" s="69">
        <f t="shared" si="50"/>
        <v>319.60000000000002</v>
      </c>
      <c r="AD103" s="69">
        <f t="shared" si="50"/>
        <v>456.6</v>
      </c>
      <c r="AE103" s="92"/>
      <c r="AF103" s="92"/>
      <c r="AG103" s="92"/>
      <c r="AH103" s="92"/>
      <c r="AI103" s="92"/>
      <c r="AJ103" s="92"/>
      <c r="AK103" s="92"/>
      <c r="AL103" s="92"/>
      <c r="AM103" s="92"/>
      <c r="AN103" s="92"/>
      <c r="AO103" s="93"/>
      <c r="AP103" s="93"/>
      <c r="AQ103" s="93"/>
      <c r="AR103" s="93"/>
      <c r="AS103" s="93"/>
      <c r="AT103" s="93"/>
      <c r="AU103" s="93"/>
      <c r="AV103" s="93"/>
      <c r="AW103" s="93"/>
      <c r="AX103" s="93"/>
    </row>
    <row r="104" spans="1:50" s="94" customFormat="1" x14ac:dyDescent="0.2">
      <c r="A104" s="101" t="s">
        <v>131</v>
      </c>
      <c r="B104" s="98" t="s">
        <v>86</v>
      </c>
      <c r="C104" s="99">
        <v>50</v>
      </c>
      <c r="D104" s="102">
        <f t="shared" si="51"/>
        <v>538.70000000000005</v>
      </c>
      <c r="E104" s="103">
        <f t="shared" si="53"/>
        <v>10.773999999999999</v>
      </c>
      <c r="F104" s="64">
        <f t="shared" si="43"/>
        <v>567.6</v>
      </c>
      <c r="G104" s="178">
        <v>11.351000000000001</v>
      </c>
      <c r="H104" s="64">
        <f t="shared" si="52"/>
        <v>551.20000000000005</v>
      </c>
      <c r="I104" s="178">
        <v>11.023</v>
      </c>
      <c r="J104" s="64">
        <f t="shared" si="54"/>
        <v>559</v>
      </c>
      <c r="K104" s="63">
        <v>11.18</v>
      </c>
      <c r="L104" s="100">
        <f t="shared" si="48"/>
        <v>538.70000000000005</v>
      </c>
      <c r="M104" s="178">
        <v>10.773999999999999</v>
      </c>
      <c r="N104" s="64">
        <f t="shared" si="55"/>
        <v>735.2</v>
      </c>
      <c r="O104" s="178">
        <v>14.704000000000001</v>
      </c>
      <c r="P104" s="64">
        <f t="shared" si="57"/>
        <v>575.70000000000005</v>
      </c>
      <c r="Q104" s="178">
        <v>11.513</v>
      </c>
      <c r="R104" s="73">
        <f t="shared" si="39"/>
        <v>624.29999999999995</v>
      </c>
      <c r="S104" s="73">
        <f t="shared" si="39"/>
        <v>766.2</v>
      </c>
      <c r="T104" s="73">
        <f t="shared" si="39"/>
        <v>851.3</v>
      </c>
      <c r="U104" s="73">
        <f t="shared" si="39"/>
        <v>1135.0999999999999</v>
      </c>
      <c r="V104" s="73">
        <f t="shared" si="39"/>
        <v>1220.2</v>
      </c>
      <c r="W104" s="73">
        <f t="shared" si="49"/>
        <v>755.1</v>
      </c>
      <c r="X104" s="73">
        <f t="shared" si="49"/>
        <v>892.9</v>
      </c>
      <c r="Y104" s="73">
        <f t="shared" si="49"/>
        <v>810.2</v>
      </c>
      <c r="Z104" s="73">
        <f t="shared" si="47"/>
        <v>1196</v>
      </c>
      <c r="AA104" s="73">
        <f t="shared" si="46"/>
        <v>1653.5</v>
      </c>
      <c r="AB104" s="69">
        <f t="shared" si="50"/>
        <v>922.4</v>
      </c>
      <c r="AC104" s="69">
        <f t="shared" si="50"/>
        <v>1173.9000000000001</v>
      </c>
      <c r="AD104" s="69">
        <f t="shared" si="50"/>
        <v>1677</v>
      </c>
      <c r="AE104" s="92"/>
      <c r="AF104" s="92"/>
      <c r="AG104" s="92"/>
      <c r="AH104" s="92"/>
      <c r="AI104" s="92"/>
      <c r="AJ104" s="92"/>
      <c r="AK104" s="92"/>
      <c r="AL104" s="92"/>
      <c r="AM104" s="92"/>
      <c r="AN104" s="92"/>
      <c r="AO104" s="93"/>
      <c r="AP104" s="93"/>
      <c r="AQ104" s="93"/>
      <c r="AR104" s="93"/>
      <c r="AS104" s="93"/>
      <c r="AT104" s="93"/>
      <c r="AU104" s="93"/>
      <c r="AV104" s="93"/>
      <c r="AW104" s="93"/>
      <c r="AX104" s="93"/>
    </row>
    <row r="105" spans="1:50" s="94" customFormat="1" x14ac:dyDescent="0.2">
      <c r="A105" s="101" t="s">
        <v>132</v>
      </c>
      <c r="B105" s="98" t="s">
        <v>87</v>
      </c>
      <c r="C105" s="99">
        <v>50</v>
      </c>
      <c r="D105" s="102">
        <f t="shared" si="51"/>
        <v>538.70000000000005</v>
      </c>
      <c r="E105" s="103">
        <f t="shared" si="53"/>
        <v>10.773999999999999</v>
      </c>
      <c r="F105" s="64">
        <f t="shared" si="43"/>
        <v>567.6</v>
      </c>
      <c r="G105" s="178">
        <v>11.351000000000001</v>
      </c>
      <c r="H105" s="64">
        <f t="shared" si="52"/>
        <v>551.20000000000005</v>
      </c>
      <c r="I105" s="178">
        <v>11.023</v>
      </c>
      <c r="J105" s="64">
        <f t="shared" si="54"/>
        <v>559</v>
      </c>
      <c r="K105" s="63">
        <v>11.18</v>
      </c>
      <c r="L105" s="100">
        <f t="shared" si="48"/>
        <v>538.70000000000005</v>
      </c>
      <c r="M105" s="178">
        <v>10.773999999999999</v>
      </c>
      <c r="N105" s="64">
        <f t="shared" si="55"/>
        <v>735.2</v>
      </c>
      <c r="O105" s="178">
        <v>14.704000000000001</v>
      </c>
      <c r="P105" s="64">
        <f t="shared" si="57"/>
        <v>575.70000000000005</v>
      </c>
      <c r="Q105" s="178">
        <v>11.513</v>
      </c>
      <c r="R105" s="73">
        <f t="shared" si="39"/>
        <v>624.29999999999995</v>
      </c>
      <c r="S105" s="73">
        <f t="shared" si="39"/>
        <v>766.2</v>
      </c>
      <c r="T105" s="73">
        <f t="shared" si="39"/>
        <v>851.3</v>
      </c>
      <c r="U105" s="73">
        <f t="shared" si="39"/>
        <v>1135.0999999999999</v>
      </c>
      <c r="V105" s="73">
        <f t="shared" si="39"/>
        <v>1220.2</v>
      </c>
      <c r="W105" s="73">
        <f t="shared" si="49"/>
        <v>755.1</v>
      </c>
      <c r="X105" s="73">
        <f t="shared" si="49"/>
        <v>892.9</v>
      </c>
      <c r="Y105" s="73">
        <f t="shared" si="49"/>
        <v>810.2</v>
      </c>
      <c r="Z105" s="73">
        <f t="shared" si="47"/>
        <v>1196</v>
      </c>
      <c r="AA105" s="73">
        <f t="shared" si="46"/>
        <v>1653.5</v>
      </c>
      <c r="AB105" s="69">
        <f t="shared" si="50"/>
        <v>922.4</v>
      </c>
      <c r="AC105" s="69">
        <f t="shared" si="50"/>
        <v>1173.9000000000001</v>
      </c>
      <c r="AD105" s="69">
        <f t="shared" si="50"/>
        <v>1677</v>
      </c>
      <c r="AE105" s="92"/>
      <c r="AF105" s="92"/>
      <c r="AG105" s="92"/>
      <c r="AH105" s="92"/>
      <c r="AI105" s="92"/>
      <c r="AJ105" s="92"/>
      <c r="AK105" s="92"/>
      <c r="AL105" s="92"/>
      <c r="AM105" s="92"/>
      <c r="AN105" s="92"/>
      <c r="AO105" s="93"/>
      <c r="AP105" s="93"/>
      <c r="AQ105" s="93"/>
      <c r="AR105" s="93"/>
      <c r="AS105" s="93"/>
      <c r="AT105" s="93"/>
      <c r="AU105" s="93"/>
      <c r="AV105" s="93"/>
      <c r="AW105" s="93"/>
      <c r="AX105" s="93"/>
    </row>
    <row r="106" spans="1:50" x14ac:dyDescent="0.2">
      <c r="A106" s="104"/>
      <c r="B106" s="105"/>
      <c r="C106" s="106"/>
      <c r="D106" s="80"/>
      <c r="E106" s="81"/>
      <c r="F106" s="81"/>
      <c r="G106" s="81"/>
      <c r="H106" s="80"/>
      <c r="I106" s="81"/>
      <c r="J106" s="80"/>
      <c r="K106" s="80"/>
      <c r="L106" s="80"/>
      <c r="M106" s="81"/>
      <c r="N106" s="81"/>
      <c r="O106" s="81"/>
      <c r="P106" s="80"/>
      <c r="Q106" s="81"/>
      <c r="R106" s="73"/>
      <c r="S106" s="73"/>
      <c r="T106" s="73"/>
      <c r="U106" s="73"/>
      <c r="V106" s="73"/>
      <c r="W106" s="107"/>
      <c r="X106" s="107"/>
      <c r="Y106" s="107"/>
      <c r="Z106" s="107"/>
      <c r="AA106" s="107"/>
      <c r="AB106" s="83"/>
      <c r="AC106" s="83"/>
      <c r="AD106" s="83"/>
    </row>
    <row r="107" spans="1:50" x14ac:dyDescent="0.2">
      <c r="A107" s="108"/>
      <c r="B107" s="109" t="s">
        <v>120</v>
      </c>
      <c r="C107" s="43"/>
      <c r="D107" s="44"/>
      <c r="E107" s="45"/>
      <c r="F107" s="45"/>
      <c r="G107" s="45"/>
      <c r="H107" s="44"/>
      <c r="I107" s="45"/>
      <c r="J107" s="44"/>
      <c r="K107" s="44"/>
      <c r="L107" s="44"/>
      <c r="M107" s="45"/>
      <c r="N107" s="45"/>
      <c r="O107" s="45"/>
      <c r="P107" s="45"/>
      <c r="Q107" s="45"/>
      <c r="R107" s="45"/>
      <c r="S107" s="45"/>
      <c r="T107" s="45"/>
      <c r="U107" s="45"/>
      <c r="V107" s="45"/>
      <c r="W107" s="44"/>
      <c r="X107" s="44"/>
      <c r="Y107" s="110"/>
      <c r="Z107" s="110"/>
      <c r="AA107" s="111"/>
      <c r="AB107" s="44"/>
      <c r="AC107" s="44"/>
      <c r="AD107" s="49"/>
    </row>
    <row r="108" spans="1:50" s="75" customFormat="1" x14ac:dyDescent="0.2">
      <c r="A108" s="112"/>
      <c r="B108" s="113"/>
      <c r="C108" s="86"/>
      <c r="D108" s="55"/>
      <c r="E108" s="87"/>
      <c r="F108" s="87"/>
      <c r="G108" s="87"/>
      <c r="H108" s="55"/>
      <c r="I108" s="87"/>
      <c r="J108" s="55"/>
      <c r="K108" s="55"/>
      <c r="L108" s="55"/>
      <c r="M108" s="87"/>
      <c r="N108" s="87"/>
      <c r="O108" s="87"/>
      <c r="P108" s="55"/>
      <c r="Q108" s="87"/>
      <c r="R108" s="73"/>
      <c r="S108" s="73"/>
      <c r="T108" s="73"/>
      <c r="U108" s="73"/>
      <c r="V108" s="73"/>
      <c r="W108" s="57"/>
      <c r="X108" s="57"/>
      <c r="Y108" s="57"/>
      <c r="Z108" s="57"/>
      <c r="AA108" s="57"/>
      <c r="AB108" s="89"/>
      <c r="AC108" s="89"/>
      <c r="AD108" s="89"/>
      <c r="AE108" s="5"/>
      <c r="AF108" s="5"/>
      <c r="AG108" s="5"/>
      <c r="AH108" s="5"/>
      <c r="AI108" s="5"/>
      <c r="AJ108" s="5"/>
      <c r="AK108" s="5"/>
      <c r="AL108" s="5"/>
      <c r="AM108" s="5"/>
      <c r="AN108" s="5"/>
      <c r="AO108" s="74"/>
      <c r="AP108" s="74"/>
      <c r="AQ108" s="74"/>
      <c r="AR108" s="74"/>
      <c r="AS108" s="74"/>
      <c r="AT108" s="74"/>
      <c r="AU108" s="74"/>
      <c r="AV108" s="74"/>
      <c r="AW108" s="74"/>
      <c r="AX108" s="74"/>
    </row>
    <row r="109" spans="1:50" s="94" customFormat="1" x14ac:dyDescent="0.2">
      <c r="A109" s="96">
        <v>1196</v>
      </c>
      <c r="B109" s="71" t="s">
        <v>143</v>
      </c>
      <c r="C109" s="72">
        <v>45.31</v>
      </c>
      <c r="D109" s="64">
        <f>ROUND(E109*C109,1)</f>
        <v>1841</v>
      </c>
      <c r="E109" s="178">
        <v>40.631999999999998</v>
      </c>
      <c r="F109" s="64">
        <f t="shared" ref="F109:F131" si="58">ROUND(G109*C109,1)</f>
        <v>539.6</v>
      </c>
      <c r="G109" s="178">
        <v>11.907999999999999</v>
      </c>
      <c r="H109" s="64">
        <f t="shared" ref="H109:H131" si="59">ROUND(I109*C109,1)</f>
        <v>523.9</v>
      </c>
      <c r="I109" s="178">
        <v>11.563000000000001</v>
      </c>
      <c r="J109" s="64">
        <f t="shared" ref="J109:J131" si="60">ROUND(K109*C109,1)</f>
        <v>530.6</v>
      </c>
      <c r="K109" s="63">
        <v>11.71</v>
      </c>
      <c r="L109" s="64">
        <f t="shared" ref="L109:L131" si="61">ROUND(M109*C109,1)</f>
        <v>512.29999999999995</v>
      </c>
      <c r="M109" s="178">
        <v>11.305999999999999</v>
      </c>
      <c r="N109" s="64">
        <f t="shared" ref="N109:N131" si="62">ROUND(O109*C109,1)</f>
        <v>699.1</v>
      </c>
      <c r="O109" s="178">
        <f t="shared" ref="O109:O123" si="63">15.43</f>
        <v>15.43</v>
      </c>
      <c r="P109" s="64">
        <f t="shared" ref="P109:P131" si="64">ROUND(Q109*C109,1)</f>
        <v>547.29999999999995</v>
      </c>
      <c r="Q109" s="178">
        <v>12.077999999999999</v>
      </c>
      <c r="R109" s="73">
        <f t="shared" ref="R109:V124" si="65">ROUND($C109*$G109*R$6,1)</f>
        <v>593.5</v>
      </c>
      <c r="S109" s="73">
        <f t="shared" si="65"/>
        <v>728.4</v>
      </c>
      <c r="T109" s="73">
        <f t="shared" si="65"/>
        <v>809.3</v>
      </c>
      <c r="U109" s="73">
        <f t="shared" si="65"/>
        <v>1079.0999999999999</v>
      </c>
      <c r="V109" s="73">
        <f t="shared" si="65"/>
        <v>1160</v>
      </c>
      <c r="W109" s="73">
        <f t="shared" ref="W109:AA118" si="66">ROUND($C109*$I109*W$6,1)</f>
        <v>717.8</v>
      </c>
      <c r="X109" s="73">
        <f t="shared" si="66"/>
        <v>848.7</v>
      </c>
      <c r="Y109" s="73">
        <f t="shared" si="66"/>
        <v>770.2</v>
      </c>
      <c r="Z109" s="73">
        <f t="shared" si="66"/>
        <v>1136.9000000000001</v>
      </c>
      <c r="AA109" s="73">
        <f t="shared" si="66"/>
        <v>1571.8</v>
      </c>
      <c r="AB109" s="69">
        <f t="shared" ref="AB109:AD131" si="67">ROUND($J109*AB$6,1)</f>
        <v>875.5</v>
      </c>
      <c r="AC109" s="69"/>
      <c r="AD109" s="69">
        <f t="shared" si="67"/>
        <v>1591.8</v>
      </c>
      <c r="AE109" s="92"/>
      <c r="AF109" s="92"/>
      <c r="AG109" s="92"/>
      <c r="AH109" s="92"/>
      <c r="AI109" s="92"/>
      <c r="AJ109" s="92"/>
      <c r="AK109" s="92"/>
      <c r="AL109" s="92"/>
      <c r="AM109" s="92"/>
      <c r="AN109" s="92"/>
      <c r="AO109" s="93"/>
      <c r="AP109" s="93"/>
      <c r="AQ109" s="93"/>
      <c r="AR109" s="93"/>
      <c r="AS109" s="93"/>
      <c r="AT109" s="93"/>
      <c r="AU109" s="93"/>
      <c r="AV109" s="93"/>
      <c r="AW109" s="93"/>
      <c r="AX109" s="93"/>
    </row>
    <row r="110" spans="1:50" s="94" customFormat="1" ht="70.900000000000006" customHeight="1" x14ac:dyDescent="0.2">
      <c r="A110" s="96">
        <v>1211</v>
      </c>
      <c r="B110" s="114" t="s">
        <v>144</v>
      </c>
      <c r="C110" s="64">
        <v>0</v>
      </c>
      <c r="D110" s="64">
        <f>ROUND(E110*C110,1)</f>
        <v>0</v>
      </c>
      <c r="E110" s="178">
        <v>40.631999999999998</v>
      </c>
      <c r="F110" s="64">
        <f t="shared" si="58"/>
        <v>0</v>
      </c>
      <c r="G110" s="178">
        <v>11.907999999999999</v>
      </c>
      <c r="H110" s="64">
        <f t="shared" si="59"/>
        <v>0</v>
      </c>
      <c r="I110" s="178">
        <v>11.563000000000001</v>
      </c>
      <c r="J110" s="64">
        <f t="shared" si="60"/>
        <v>0</v>
      </c>
      <c r="K110" s="63">
        <v>11.71</v>
      </c>
      <c r="L110" s="64">
        <f t="shared" si="61"/>
        <v>0</v>
      </c>
      <c r="M110" s="178">
        <v>11.305999999999999</v>
      </c>
      <c r="N110" s="64">
        <f t="shared" si="62"/>
        <v>0</v>
      </c>
      <c r="O110" s="178">
        <f t="shared" si="63"/>
        <v>15.43</v>
      </c>
      <c r="P110" s="64">
        <f t="shared" si="64"/>
        <v>0</v>
      </c>
      <c r="Q110" s="178">
        <v>12.077999999999999</v>
      </c>
      <c r="R110" s="73">
        <f t="shared" si="65"/>
        <v>0</v>
      </c>
      <c r="S110" s="73">
        <f t="shared" si="65"/>
        <v>0</v>
      </c>
      <c r="T110" s="73">
        <f t="shared" si="65"/>
        <v>0</v>
      </c>
      <c r="U110" s="73">
        <f t="shared" si="65"/>
        <v>0</v>
      </c>
      <c r="V110" s="73">
        <f t="shared" si="65"/>
        <v>0</v>
      </c>
      <c r="W110" s="73">
        <f t="shared" si="66"/>
        <v>0</v>
      </c>
      <c r="X110" s="73">
        <f t="shared" si="66"/>
        <v>0</v>
      </c>
      <c r="Y110" s="73">
        <f t="shared" si="66"/>
        <v>0</v>
      </c>
      <c r="Z110" s="73">
        <f t="shared" si="66"/>
        <v>0</v>
      </c>
      <c r="AA110" s="73">
        <f t="shared" si="66"/>
        <v>0</v>
      </c>
      <c r="AB110" s="69">
        <f t="shared" si="67"/>
        <v>0</v>
      </c>
      <c r="AC110" s="69"/>
      <c r="AD110" s="69">
        <f t="shared" si="67"/>
        <v>0</v>
      </c>
      <c r="AE110" s="92"/>
      <c r="AF110" s="92"/>
      <c r="AG110" s="92"/>
      <c r="AH110" s="92"/>
      <c r="AI110" s="92"/>
      <c r="AJ110" s="92"/>
      <c r="AK110" s="92"/>
      <c r="AL110" s="92"/>
      <c r="AM110" s="92"/>
      <c r="AN110" s="92"/>
      <c r="AO110" s="93"/>
      <c r="AP110" s="93"/>
      <c r="AQ110" s="93"/>
      <c r="AR110" s="93"/>
      <c r="AS110" s="93"/>
      <c r="AT110" s="93"/>
      <c r="AU110" s="93"/>
      <c r="AV110" s="93"/>
      <c r="AW110" s="93"/>
      <c r="AX110" s="93"/>
    </row>
    <row r="111" spans="1:50" s="94" customFormat="1" x14ac:dyDescent="0.2">
      <c r="A111" s="91">
        <v>1230</v>
      </c>
      <c r="B111" s="71" t="s">
        <v>72</v>
      </c>
      <c r="C111" s="72">
        <v>6</v>
      </c>
      <c r="D111" s="64">
        <f>ROUND(E111*C111,1)</f>
        <v>243.8</v>
      </c>
      <c r="E111" s="178">
        <v>40.631999999999998</v>
      </c>
      <c r="F111" s="64">
        <f t="shared" si="58"/>
        <v>71.400000000000006</v>
      </c>
      <c r="G111" s="178">
        <v>11.907999999999999</v>
      </c>
      <c r="H111" s="64">
        <f t="shared" si="59"/>
        <v>69.400000000000006</v>
      </c>
      <c r="I111" s="178">
        <v>11.563000000000001</v>
      </c>
      <c r="J111" s="64">
        <f t="shared" si="60"/>
        <v>70.3</v>
      </c>
      <c r="K111" s="63">
        <v>11.71</v>
      </c>
      <c r="L111" s="64">
        <f t="shared" si="61"/>
        <v>67.8</v>
      </c>
      <c r="M111" s="178">
        <v>11.305999999999999</v>
      </c>
      <c r="N111" s="64">
        <f t="shared" si="62"/>
        <v>92.6</v>
      </c>
      <c r="O111" s="178">
        <f t="shared" si="63"/>
        <v>15.43</v>
      </c>
      <c r="P111" s="64">
        <f t="shared" si="64"/>
        <v>72.5</v>
      </c>
      <c r="Q111" s="178">
        <v>12.077999999999999</v>
      </c>
      <c r="R111" s="73">
        <f t="shared" si="65"/>
        <v>78.599999999999994</v>
      </c>
      <c r="S111" s="73">
        <f t="shared" si="65"/>
        <v>96.5</v>
      </c>
      <c r="T111" s="73">
        <f t="shared" si="65"/>
        <v>107.2</v>
      </c>
      <c r="U111" s="73">
        <f t="shared" si="65"/>
        <v>142.9</v>
      </c>
      <c r="V111" s="73">
        <f t="shared" si="65"/>
        <v>153.6</v>
      </c>
      <c r="W111" s="73">
        <f t="shared" si="66"/>
        <v>95</v>
      </c>
      <c r="X111" s="73">
        <f t="shared" si="66"/>
        <v>112.4</v>
      </c>
      <c r="Y111" s="73">
        <f t="shared" si="66"/>
        <v>102</v>
      </c>
      <c r="Z111" s="73">
        <f t="shared" si="66"/>
        <v>150.6</v>
      </c>
      <c r="AA111" s="73">
        <f t="shared" si="66"/>
        <v>208.1</v>
      </c>
      <c r="AB111" s="69">
        <f t="shared" si="67"/>
        <v>116</v>
      </c>
      <c r="AC111" s="69"/>
      <c r="AD111" s="69">
        <f t="shared" si="67"/>
        <v>210.9</v>
      </c>
      <c r="AE111" s="92"/>
      <c r="AF111" s="92"/>
      <c r="AG111" s="92"/>
      <c r="AH111" s="92"/>
      <c r="AI111" s="92"/>
      <c r="AJ111" s="92"/>
      <c r="AK111" s="92"/>
      <c r="AL111" s="92"/>
      <c r="AM111" s="92"/>
      <c r="AN111" s="92"/>
      <c r="AO111" s="93"/>
      <c r="AP111" s="93"/>
      <c r="AQ111" s="93"/>
      <c r="AR111" s="93"/>
      <c r="AS111" s="93"/>
      <c r="AT111" s="93"/>
      <c r="AU111" s="93"/>
      <c r="AV111" s="93"/>
      <c r="AW111" s="93"/>
      <c r="AX111" s="93"/>
    </row>
    <row r="112" spans="1:50" s="94" customFormat="1" x14ac:dyDescent="0.2">
      <c r="A112" s="91">
        <v>1231</v>
      </c>
      <c r="B112" s="71" t="s">
        <v>73</v>
      </c>
      <c r="C112" s="72">
        <v>10</v>
      </c>
      <c r="D112" s="64">
        <f>ROUND(E112*C112,1)</f>
        <v>406.3</v>
      </c>
      <c r="E112" s="178">
        <v>40.631999999999998</v>
      </c>
      <c r="F112" s="64">
        <f t="shared" si="58"/>
        <v>119.1</v>
      </c>
      <c r="G112" s="178">
        <v>11.907999999999999</v>
      </c>
      <c r="H112" s="64">
        <f t="shared" si="59"/>
        <v>115.6</v>
      </c>
      <c r="I112" s="178">
        <v>11.563000000000001</v>
      </c>
      <c r="J112" s="64">
        <f t="shared" si="60"/>
        <v>117.1</v>
      </c>
      <c r="K112" s="63">
        <v>11.71</v>
      </c>
      <c r="L112" s="64">
        <f t="shared" si="61"/>
        <v>113.1</v>
      </c>
      <c r="M112" s="178">
        <v>11.305999999999999</v>
      </c>
      <c r="N112" s="64">
        <f t="shared" si="62"/>
        <v>154.30000000000001</v>
      </c>
      <c r="O112" s="178">
        <f t="shared" si="63"/>
        <v>15.43</v>
      </c>
      <c r="P112" s="64">
        <f t="shared" si="64"/>
        <v>120.8</v>
      </c>
      <c r="Q112" s="178">
        <v>12.077999999999999</v>
      </c>
      <c r="R112" s="73">
        <f t="shared" si="65"/>
        <v>131</v>
      </c>
      <c r="S112" s="73">
        <f t="shared" si="65"/>
        <v>160.80000000000001</v>
      </c>
      <c r="T112" s="73">
        <f t="shared" si="65"/>
        <v>178.6</v>
      </c>
      <c r="U112" s="73">
        <f t="shared" si="65"/>
        <v>238.2</v>
      </c>
      <c r="V112" s="73">
        <f t="shared" si="65"/>
        <v>256</v>
      </c>
      <c r="W112" s="73">
        <f t="shared" si="66"/>
        <v>158.4</v>
      </c>
      <c r="X112" s="73">
        <f t="shared" si="66"/>
        <v>187.3</v>
      </c>
      <c r="Y112" s="73">
        <f t="shared" si="66"/>
        <v>170</v>
      </c>
      <c r="Z112" s="73">
        <f t="shared" si="66"/>
        <v>250.9</v>
      </c>
      <c r="AA112" s="73">
        <f t="shared" si="66"/>
        <v>346.9</v>
      </c>
      <c r="AB112" s="69">
        <f t="shared" si="67"/>
        <v>193.2</v>
      </c>
      <c r="AC112" s="69"/>
      <c r="AD112" s="69">
        <f t="shared" si="67"/>
        <v>351.3</v>
      </c>
      <c r="AE112" s="92"/>
      <c r="AF112" s="92"/>
      <c r="AG112" s="92"/>
      <c r="AH112" s="92"/>
      <c r="AI112" s="92"/>
      <c r="AJ112" s="92"/>
      <c r="AK112" s="92"/>
      <c r="AL112" s="92"/>
      <c r="AM112" s="92"/>
      <c r="AN112" s="92"/>
      <c r="AO112" s="93"/>
      <c r="AP112" s="93"/>
      <c r="AQ112" s="93"/>
      <c r="AR112" s="93"/>
      <c r="AS112" s="93"/>
      <c r="AT112" s="93"/>
      <c r="AU112" s="93"/>
      <c r="AV112" s="93"/>
      <c r="AW112" s="93"/>
      <c r="AX112" s="93"/>
    </row>
    <row r="113" spans="1:50" x14ac:dyDescent="0.2">
      <c r="A113" s="115" t="s">
        <v>129</v>
      </c>
      <c r="B113" s="71" t="s">
        <v>74</v>
      </c>
      <c r="C113" s="72">
        <v>9</v>
      </c>
      <c r="D113" s="102">
        <f>ROUND(E113*L113,1)</f>
        <v>1151</v>
      </c>
      <c r="E113" s="103">
        <f>M113</f>
        <v>11.305999999999999</v>
      </c>
      <c r="F113" s="64">
        <f t="shared" si="58"/>
        <v>107.2</v>
      </c>
      <c r="G113" s="178">
        <v>11.907999999999999</v>
      </c>
      <c r="H113" s="64">
        <f t="shared" si="59"/>
        <v>104.1</v>
      </c>
      <c r="I113" s="178">
        <v>11.563000000000001</v>
      </c>
      <c r="J113" s="64">
        <f t="shared" si="60"/>
        <v>105.4</v>
      </c>
      <c r="K113" s="63">
        <v>11.71</v>
      </c>
      <c r="L113" s="64">
        <f t="shared" si="61"/>
        <v>101.8</v>
      </c>
      <c r="M113" s="178">
        <v>11.305999999999999</v>
      </c>
      <c r="N113" s="64">
        <f t="shared" si="62"/>
        <v>138.9</v>
      </c>
      <c r="O113" s="178">
        <f t="shared" si="63"/>
        <v>15.43</v>
      </c>
      <c r="P113" s="64">
        <f t="shared" si="64"/>
        <v>108.7</v>
      </c>
      <c r="Q113" s="178">
        <v>12.077999999999999</v>
      </c>
      <c r="R113" s="73">
        <f t="shared" si="65"/>
        <v>117.9</v>
      </c>
      <c r="S113" s="73">
        <f t="shared" si="65"/>
        <v>144.69999999999999</v>
      </c>
      <c r="T113" s="73">
        <f t="shared" si="65"/>
        <v>160.80000000000001</v>
      </c>
      <c r="U113" s="73">
        <f t="shared" si="65"/>
        <v>214.3</v>
      </c>
      <c r="V113" s="73">
        <f t="shared" si="65"/>
        <v>230.4</v>
      </c>
      <c r="W113" s="73">
        <f t="shared" si="66"/>
        <v>142.6</v>
      </c>
      <c r="X113" s="73">
        <f t="shared" si="66"/>
        <v>168.6</v>
      </c>
      <c r="Y113" s="73">
        <f t="shared" si="66"/>
        <v>153</v>
      </c>
      <c r="Z113" s="73">
        <f t="shared" si="66"/>
        <v>225.8</v>
      </c>
      <c r="AA113" s="73">
        <f t="shared" si="66"/>
        <v>312.2</v>
      </c>
      <c r="AB113" s="69">
        <f t="shared" si="67"/>
        <v>173.9</v>
      </c>
      <c r="AC113" s="69"/>
      <c r="AD113" s="69">
        <f t="shared" si="67"/>
        <v>316.2</v>
      </c>
    </row>
    <row r="114" spans="1:50" s="94" customFormat="1" x14ac:dyDescent="0.2">
      <c r="A114" s="115" t="s">
        <v>130</v>
      </c>
      <c r="B114" s="71" t="s">
        <v>75</v>
      </c>
      <c r="C114" s="72">
        <v>13</v>
      </c>
      <c r="D114" s="102">
        <f>ROUND(E114*L114,1)</f>
        <v>1662</v>
      </c>
      <c r="E114" s="103">
        <f>M114</f>
        <v>11.305999999999999</v>
      </c>
      <c r="F114" s="64">
        <f t="shared" si="58"/>
        <v>154.80000000000001</v>
      </c>
      <c r="G114" s="178">
        <v>11.907999999999999</v>
      </c>
      <c r="H114" s="64">
        <f t="shared" si="59"/>
        <v>150.30000000000001</v>
      </c>
      <c r="I114" s="178">
        <v>11.563000000000001</v>
      </c>
      <c r="J114" s="64">
        <f t="shared" si="60"/>
        <v>152.19999999999999</v>
      </c>
      <c r="K114" s="63">
        <v>11.71</v>
      </c>
      <c r="L114" s="64">
        <f t="shared" si="61"/>
        <v>147</v>
      </c>
      <c r="M114" s="178">
        <v>11.305999999999999</v>
      </c>
      <c r="N114" s="64">
        <f t="shared" si="62"/>
        <v>200.6</v>
      </c>
      <c r="O114" s="178">
        <f t="shared" si="63"/>
        <v>15.43</v>
      </c>
      <c r="P114" s="64">
        <f t="shared" si="64"/>
        <v>157</v>
      </c>
      <c r="Q114" s="178">
        <v>12.077999999999999</v>
      </c>
      <c r="R114" s="73">
        <f t="shared" si="65"/>
        <v>170.3</v>
      </c>
      <c r="S114" s="73">
        <f t="shared" si="65"/>
        <v>209</v>
      </c>
      <c r="T114" s="73">
        <f t="shared" si="65"/>
        <v>232.2</v>
      </c>
      <c r="U114" s="73">
        <f t="shared" si="65"/>
        <v>309.60000000000002</v>
      </c>
      <c r="V114" s="73">
        <f t="shared" si="65"/>
        <v>332.8</v>
      </c>
      <c r="W114" s="73">
        <f t="shared" si="66"/>
        <v>205.9</v>
      </c>
      <c r="X114" s="73">
        <f t="shared" si="66"/>
        <v>243.5</v>
      </c>
      <c r="Y114" s="73">
        <f t="shared" si="66"/>
        <v>221</v>
      </c>
      <c r="Z114" s="73">
        <f t="shared" si="66"/>
        <v>326.2</v>
      </c>
      <c r="AA114" s="73">
        <f t="shared" si="66"/>
        <v>451</v>
      </c>
      <c r="AB114" s="69">
        <f t="shared" si="67"/>
        <v>251.1</v>
      </c>
      <c r="AC114" s="69"/>
      <c r="AD114" s="69">
        <f t="shared" si="67"/>
        <v>456.6</v>
      </c>
      <c r="AE114" s="92"/>
      <c r="AF114" s="92"/>
      <c r="AG114" s="92"/>
      <c r="AH114" s="92"/>
      <c r="AI114" s="92"/>
      <c r="AJ114" s="92"/>
      <c r="AK114" s="92"/>
      <c r="AL114" s="92"/>
      <c r="AM114" s="92"/>
      <c r="AN114" s="92"/>
      <c r="AO114" s="93"/>
      <c r="AP114" s="93"/>
      <c r="AQ114" s="93"/>
      <c r="AR114" s="93"/>
      <c r="AS114" s="93"/>
      <c r="AT114" s="93"/>
      <c r="AU114" s="93"/>
      <c r="AV114" s="93"/>
      <c r="AW114" s="93"/>
      <c r="AX114" s="93"/>
    </row>
    <row r="115" spans="1:50" x14ac:dyDescent="0.2">
      <c r="A115" s="116" t="s">
        <v>133</v>
      </c>
      <c r="B115" s="71" t="s">
        <v>107</v>
      </c>
      <c r="C115" s="72">
        <v>60</v>
      </c>
      <c r="D115" s="102">
        <f>ROUND(E115*L115,1)</f>
        <v>7670</v>
      </c>
      <c r="E115" s="103">
        <f>M115</f>
        <v>11.305999999999999</v>
      </c>
      <c r="F115" s="64">
        <f t="shared" si="58"/>
        <v>714.5</v>
      </c>
      <c r="G115" s="178">
        <v>11.907999999999999</v>
      </c>
      <c r="H115" s="64">
        <f t="shared" si="59"/>
        <v>693.8</v>
      </c>
      <c r="I115" s="178">
        <v>11.563000000000001</v>
      </c>
      <c r="J115" s="64">
        <f t="shared" si="60"/>
        <v>702.6</v>
      </c>
      <c r="K115" s="63">
        <v>11.71</v>
      </c>
      <c r="L115" s="64">
        <f t="shared" si="61"/>
        <v>678.4</v>
      </c>
      <c r="M115" s="178">
        <v>11.305999999999999</v>
      </c>
      <c r="N115" s="64">
        <f t="shared" si="62"/>
        <v>925.8</v>
      </c>
      <c r="O115" s="178">
        <f t="shared" si="63"/>
        <v>15.43</v>
      </c>
      <c r="P115" s="64">
        <f t="shared" si="64"/>
        <v>724.7</v>
      </c>
      <c r="Q115" s="178">
        <v>12.077999999999999</v>
      </c>
      <c r="R115" s="73">
        <f t="shared" si="65"/>
        <v>785.9</v>
      </c>
      <c r="S115" s="73">
        <f t="shared" si="65"/>
        <v>964.5</v>
      </c>
      <c r="T115" s="73">
        <f t="shared" si="65"/>
        <v>1071.7</v>
      </c>
      <c r="U115" s="73">
        <f t="shared" si="65"/>
        <v>1429</v>
      </c>
      <c r="V115" s="73">
        <f t="shared" si="65"/>
        <v>1536.1</v>
      </c>
      <c r="W115" s="73">
        <f t="shared" si="66"/>
        <v>950.5</v>
      </c>
      <c r="X115" s="73">
        <f t="shared" si="66"/>
        <v>1123.9000000000001</v>
      </c>
      <c r="Y115" s="73">
        <f t="shared" si="66"/>
        <v>1019.9</v>
      </c>
      <c r="Z115" s="73">
        <f t="shared" si="66"/>
        <v>1505.5</v>
      </c>
      <c r="AA115" s="73">
        <f t="shared" si="66"/>
        <v>2081.3000000000002</v>
      </c>
      <c r="AB115" s="69">
        <f t="shared" si="67"/>
        <v>1159.3</v>
      </c>
      <c r="AC115" s="69"/>
      <c r="AD115" s="69">
        <f t="shared" si="67"/>
        <v>2107.8000000000002</v>
      </c>
    </row>
    <row r="116" spans="1:50" x14ac:dyDescent="0.2">
      <c r="A116" s="115" t="s">
        <v>134</v>
      </c>
      <c r="B116" s="71" t="s">
        <v>76</v>
      </c>
      <c r="C116" s="72">
        <v>18</v>
      </c>
      <c r="D116" s="102">
        <f>ROUND(E116*L116,1)</f>
        <v>2300.8000000000002</v>
      </c>
      <c r="E116" s="103">
        <f>M116</f>
        <v>11.305999999999999</v>
      </c>
      <c r="F116" s="64">
        <f t="shared" si="58"/>
        <v>214.3</v>
      </c>
      <c r="G116" s="178">
        <v>11.907999999999999</v>
      </c>
      <c r="H116" s="64">
        <f t="shared" si="59"/>
        <v>208.1</v>
      </c>
      <c r="I116" s="178">
        <v>11.563000000000001</v>
      </c>
      <c r="J116" s="64">
        <f t="shared" si="60"/>
        <v>210.8</v>
      </c>
      <c r="K116" s="63">
        <v>11.71</v>
      </c>
      <c r="L116" s="64">
        <f t="shared" si="61"/>
        <v>203.5</v>
      </c>
      <c r="M116" s="178">
        <v>11.305999999999999</v>
      </c>
      <c r="N116" s="64">
        <f t="shared" si="62"/>
        <v>277.7</v>
      </c>
      <c r="O116" s="178">
        <f t="shared" si="63"/>
        <v>15.43</v>
      </c>
      <c r="P116" s="64">
        <f t="shared" si="64"/>
        <v>217.4</v>
      </c>
      <c r="Q116" s="178">
        <v>12.077999999999999</v>
      </c>
      <c r="R116" s="73">
        <f t="shared" si="65"/>
        <v>235.8</v>
      </c>
      <c r="S116" s="73">
        <f t="shared" si="65"/>
        <v>289.39999999999998</v>
      </c>
      <c r="T116" s="73">
        <f t="shared" si="65"/>
        <v>321.5</v>
      </c>
      <c r="U116" s="73">
        <f t="shared" si="65"/>
        <v>428.7</v>
      </c>
      <c r="V116" s="73">
        <f t="shared" si="65"/>
        <v>460.8</v>
      </c>
      <c r="W116" s="73">
        <f t="shared" si="66"/>
        <v>285.10000000000002</v>
      </c>
      <c r="X116" s="73">
        <f t="shared" si="66"/>
        <v>337.2</v>
      </c>
      <c r="Y116" s="73">
        <f t="shared" si="66"/>
        <v>306</v>
      </c>
      <c r="Z116" s="73">
        <f t="shared" si="66"/>
        <v>451.7</v>
      </c>
      <c r="AA116" s="73">
        <f t="shared" si="66"/>
        <v>624.4</v>
      </c>
      <c r="AB116" s="69">
        <f t="shared" si="67"/>
        <v>347.8</v>
      </c>
      <c r="AC116" s="69"/>
      <c r="AD116" s="69">
        <f t="shared" si="67"/>
        <v>632.4</v>
      </c>
    </row>
    <row r="117" spans="1:50" x14ac:dyDescent="0.2">
      <c r="A117" s="96">
        <v>1247</v>
      </c>
      <c r="B117" s="71" t="s">
        <v>108</v>
      </c>
      <c r="C117" s="72">
        <v>65</v>
      </c>
      <c r="D117" s="64">
        <f t="shared" ref="D117:D124" si="68">ROUND(E117*C117,1)</f>
        <v>2641.1</v>
      </c>
      <c r="E117" s="178">
        <v>40.631999999999998</v>
      </c>
      <c r="F117" s="64">
        <f t="shared" si="58"/>
        <v>774</v>
      </c>
      <c r="G117" s="178">
        <v>11.907999999999999</v>
      </c>
      <c r="H117" s="64">
        <f t="shared" si="59"/>
        <v>751.6</v>
      </c>
      <c r="I117" s="178">
        <v>11.563000000000001</v>
      </c>
      <c r="J117" s="64">
        <f t="shared" si="60"/>
        <v>761.2</v>
      </c>
      <c r="K117" s="63">
        <v>11.71</v>
      </c>
      <c r="L117" s="64">
        <f t="shared" si="61"/>
        <v>734.9</v>
      </c>
      <c r="M117" s="178">
        <v>11.305999999999999</v>
      </c>
      <c r="N117" s="64">
        <f t="shared" si="62"/>
        <v>1003</v>
      </c>
      <c r="O117" s="178">
        <f t="shared" si="63"/>
        <v>15.43</v>
      </c>
      <c r="P117" s="64">
        <f t="shared" si="64"/>
        <v>785.1</v>
      </c>
      <c r="Q117" s="178">
        <v>12.077999999999999</v>
      </c>
      <c r="R117" s="73">
        <f t="shared" si="65"/>
        <v>851.4</v>
      </c>
      <c r="S117" s="73">
        <f t="shared" si="65"/>
        <v>1044.9000000000001</v>
      </c>
      <c r="T117" s="73">
        <f t="shared" si="65"/>
        <v>1161</v>
      </c>
      <c r="U117" s="73">
        <f t="shared" si="65"/>
        <v>1548</v>
      </c>
      <c r="V117" s="73">
        <f t="shared" si="65"/>
        <v>1664.1</v>
      </c>
      <c r="W117" s="73">
        <f t="shared" si="66"/>
        <v>1029.7</v>
      </c>
      <c r="X117" s="73">
        <f t="shared" si="66"/>
        <v>1217.5999999999999</v>
      </c>
      <c r="Y117" s="73">
        <f t="shared" si="66"/>
        <v>1104.8</v>
      </c>
      <c r="Z117" s="73">
        <f t="shared" si="66"/>
        <v>1631</v>
      </c>
      <c r="AA117" s="73">
        <f t="shared" si="66"/>
        <v>2254.8000000000002</v>
      </c>
      <c r="AB117" s="69">
        <f t="shared" si="67"/>
        <v>1256</v>
      </c>
      <c r="AC117" s="69"/>
      <c r="AD117" s="69">
        <f t="shared" si="67"/>
        <v>2283.6</v>
      </c>
    </row>
    <row r="118" spans="1:50" x14ac:dyDescent="0.2">
      <c r="A118" s="96">
        <v>1248</v>
      </c>
      <c r="B118" s="71" t="s">
        <v>109</v>
      </c>
      <c r="C118" s="72">
        <v>50</v>
      </c>
      <c r="D118" s="64">
        <f t="shared" si="68"/>
        <v>2031.6</v>
      </c>
      <c r="E118" s="178">
        <v>40.631999999999998</v>
      </c>
      <c r="F118" s="64">
        <f t="shared" si="58"/>
        <v>595.4</v>
      </c>
      <c r="G118" s="178">
        <v>11.907999999999999</v>
      </c>
      <c r="H118" s="64">
        <f t="shared" si="59"/>
        <v>578.20000000000005</v>
      </c>
      <c r="I118" s="178">
        <v>11.563000000000001</v>
      </c>
      <c r="J118" s="64">
        <f t="shared" si="60"/>
        <v>585.5</v>
      </c>
      <c r="K118" s="63">
        <v>11.71</v>
      </c>
      <c r="L118" s="64">
        <f t="shared" si="61"/>
        <v>565.29999999999995</v>
      </c>
      <c r="M118" s="178">
        <v>11.305999999999999</v>
      </c>
      <c r="N118" s="64">
        <f t="shared" si="62"/>
        <v>771.5</v>
      </c>
      <c r="O118" s="178">
        <f t="shared" si="63"/>
        <v>15.43</v>
      </c>
      <c r="P118" s="64">
        <f t="shared" si="64"/>
        <v>603.9</v>
      </c>
      <c r="Q118" s="178">
        <v>12.077999999999999</v>
      </c>
      <c r="R118" s="73">
        <f t="shared" si="65"/>
        <v>654.9</v>
      </c>
      <c r="S118" s="73">
        <f t="shared" si="65"/>
        <v>803.8</v>
      </c>
      <c r="T118" s="73">
        <f t="shared" si="65"/>
        <v>893.1</v>
      </c>
      <c r="U118" s="73">
        <f t="shared" si="65"/>
        <v>1190.8</v>
      </c>
      <c r="V118" s="73">
        <f t="shared" si="65"/>
        <v>1280.0999999999999</v>
      </c>
      <c r="W118" s="73">
        <f t="shared" si="66"/>
        <v>792.1</v>
      </c>
      <c r="X118" s="73">
        <f t="shared" si="66"/>
        <v>936.6</v>
      </c>
      <c r="Y118" s="73">
        <f t="shared" si="66"/>
        <v>849.9</v>
      </c>
      <c r="Z118" s="73">
        <f t="shared" si="66"/>
        <v>1254.5999999999999</v>
      </c>
      <c r="AA118" s="73">
        <f t="shared" si="66"/>
        <v>1734.5</v>
      </c>
      <c r="AB118" s="69">
        <f t="shared" si="67"/>
        <v>966.1</v>
      </c>
      <c r="AC118" s="69"/>
      <c r="AD118" s="69">
        <f t="shared" si="67"/>
        <v>1756.5</v>
      </c>
    </row>
    <row r="119" spans="1:50" x14ac:dyDescent="0.2">
      <c r="A119" s="96">
        <v>1250</v>
      </c>
      <c r="B119" s="71" t="s">
        <v>110</v>
      </c>
      <c r="C119" s="72">
        <v>70</v>
      </c>
      <c r="D119" s="64">
        <f t="shared" si="68"/>
        <v>2844.2</v>
      </c>
      <c r="E119" s="178">
        <v>40.631999999999998</v>
      </c>
      <c r="F119" s="64">
        <f t="shared" si="58"/>
        <v>833.6</v>
      </c>
      <c r="G119" s="178">
        <v>11.907999999999999</v>
      </c>
      <c r="H119" s="64">
        <f t="shared" si="59"/>
        <v>809.4</v>
      </c>
      <c r="I119" s="178">
        <v>11.563000000000001</v>
      </c>
      <c r="J119" s="64">
        <f t="shared" si="60"/>
        <v>819.7</v>
      </c>
      <c r="K119" s="63">
        <v>11.71</v>
      </c>
      <c r="L119" s="64">
        <f t="shared" si="61"/>
        <v>791.4</v>
      </c>
      <c r="M119" s="178">
        <v>11.305999999999999</v>
      </c>
      <c r="N119" s="64">
        <f t="shared" si="62"/>
        <v>1080.0999999999999</v>
      </c>
      <c r="O119" s="178">
        <f t="shared" si="63"/>
        <v>15.43</v>
      </c>
      <c r="P119" s="64">
        <f t="shared" si="64"/>
        <v>845.5</v>
      </c>
      <c r="Q119" s="178">
        <v>12.077999999999999</v>
      </c>
      <c r="R119" s="73">
        <f t="shared" si="65"/>
        <v>916.9</v>
      </c>
      <c r="S119" s="73">
        <f t="shared" si="65"/>
        <v>1125.3</v>
      </c>
      <c r="T119" s="73">
        <f t="shared" si="65"/>
        <v>1250.3</v>
      </c>
      <c r="U119" s="73">
        <f t="shared" si="65"/>
        <v>1667.1</v>
      </c>
      <c r="V119" s="73">
        <f t="shared" si="65"/>
        <v>1792.2</v>
      </c>
      <c r="W119" s="73">
        <f t="shared" ref="W119:AA131" si="69">ROUND($C119*$I119*W$6,1)</f>
        <v>1108.9000000000001</v>
      </c>
      <c r="X119" s="73">
        <f t="shared" si="69"/>
        <v>1311.2</v>
      </c>
      <c r="Y119" s="73">
        <f t="shared" si="69"/>
        <v>1189.8</v>
      </c>
      <c r="Z119" s="73">
        <f t="shared" si="69"/>
        <v>1756.4</v>
      </c>
      <c r="AA119" s="73">
        <f t="shared" si="69"/>
        <v>2428.1999999999998</v>
      </c>
      <c r="AB119" s="69">
        <f t="shared" si="67"/>
        <v>1352.5</v>
      </c>
      <c r="AC119" s="69"/>
      <c r="AD119" s="69">
        <f t="shared" si="67"/>
        <v>2459.1</v>
      </c>
    </row>
    <row r="120" spans="1:50" x14ac:dyDescent="0.2">
      <c r="A120" s="96">
        <v>1288</v>
      </c>
      <c r="B120" s="71" t="s">
        <v>111</v>
      </c>
      <c r="C120" s="72">
        <v>210</v>
      </c>
      <c r="D120" s="64">
        <f t="shared" si="68"/>
        <v>8532.7000000000007</v>
      </c>
      <c r="E120" s="178">
        <v>40.631999999999998</v>
      </c>
      <c r="F120" s="64">
        <f t="shared" si="58"/>
        <v>2500.6999999999998</v>
      </c>
      <c r="G120" s="178">
        <v>11.907999999999999</v>
      </c>
      <c r="H120" s="64">
        <f t="shared" si="59"/>
        <v>2428.1999999999998</v>
      </c>
      <c r="I120" s="178">
        <v>11.563000000000001</v>
      </c>
      <c r="J120" s="64">
        <f t="shared" si="60"/>
        <v>2459.1</v>
      </c>
      <c r="K120" s="63">
        <v>11.71</v>
      </c>
      <c r="L120" s="64">
        <f t="shared" si="61"/>
        <v>2374.3000000000002</v>
      </c>
      <c r="M120" s="178">
        <v>11.305999999999999</v>
      </c>
      <c r="N120" s="64">
        <f t="shared" si="62"/>
        <v>3240.3</v>
      </c>
      <c r="O120" s="178">
        <f t="shared" si="63"/>
        <v>15.43</v>
      </c>
      <c r="P120" s="64">
        <f t="shared" si="64"/>
        <v>2536.4</v>
      </c>
      <c r="Q120" s="178">
        <v>12.077999999999999</v>
      </c>
      <c r="R120" s="73">
        <f t="shared" si="65"/>
        <v>2750.7</v>
      </c>
      <c r="S120" s="73">
        <f t="shared" si="65"/>
        <v>3375.9</v>
      </c>
      <c r="T120" s="73">
        <f t="shared" si="65"/>
        <v>3751</v>
      </c>
      <c r="U120" s="73">
        <f t="shared" si="65"/>
        <v>5001.3999999999996</v>
      </c>
      <c r="V120" s="73">
        <f t="shared" si="65"/>
        <v>5376.5</v>
      </c>
      <c r="W120" s="73">
        <f t="shared" si="69"/>
        <v>3326.7</v>
      </c>
      <c r="X120" s="73">
        <f t="shared" si="69"/>
        <v>3933.7</v>
      </c>
      <c r="Y120" s="73">
        <f t="shared" si="69"/>
        <v>3569.5</v>
      </c>
      <c r="Z120" s="73">
        <f t="shared" si="69"/>
        <v>5269.3</v>
      </c>
      <c r="AA120" s="73">
        <f t="shared" si="69"/>
        <v>7284.7</v>
      </c>
      <c r="AB120" s="69">
        <f t="shared" si="67"/>
        <v>4057.5</v>
      </c>
      <c r="AC120" s="69"/>
      <c r="AD120" s="69">
        <f t="shared" si="67"/>
        <v>7377.3</v>
      </c>
    </row>
    <row r="121" spans="1:50" x14ac:dyDescent="0.2">
      <c r="A121" s="96">
        <v>1289</v>
      </c>
      <c r="B121" s="71" t="s">
        <v>112</v>
      </c>
      <c r="C121" s="72">
        <v>263</v>
      </c>
      <c r="D121" s="64">
        <f t="shared" si="68"/>
        <v>10686.2</v>
      </c>
      <c r="E121" s="178">
        <v>40.631999999999998</v>
      </c>
      <c r="F121" s="64">
        <f t="shared" si="58"/>
        <v>3131.8</v>
      </c>
      <c r="G121" s="178">
        <v>11.907999999999999</v>
      </c>
      <c r="H121" s="64">
        <f t="shared" si="59"/>
        <v>3041.1</v>
      </c>
      <c r="I121" s="178">
        <v>11.563000000000001</v>
      </c>
      <c r="J121" s="64">
        <f t="shared" si="60"/>
        <v>3079.7</v>
      </c>
      <c r="K121" s="63">
        <v>11.71</v>
      </c>
      <c r="L121" s="64">
        <f t="shared" si="61"/>
        <v>2973.5</v>
      </c>
      <c r="M121" s="178">
        <v>11.305999999999999</v>
      </c>
      <c r="N121" s="64">
        <f t="shared" si="62"/>
        <v>4058.1</v>
      </c>
      <c r="O121" s="178">
        <f t="shared" si="63"/>
        <v>15.43</v>
      </c>
      <c r="P121" s="64">
        <f t="shared" si="64"/>
        <v>3176.5</v>
      </c>
      <c r="Q121" s="178">
        <v>12.077999999999999</v>
      </c>
      <c r="R121" s="73">
        <f t="shared" si="65"/>
        <v>3445</v>
      </c>
      <c r="S121" s="73">
        <f t="shared" si="65"/>
        <v>4227.8999999999996</v>
      </c>
      <c r="T121" s="73">
        <f t="shared" si="65"/>
        <v>4697.7</v>
      </c>
      <c r="U121" s="73">
        <f t="shared" si="65"/>
        <v>6263.6</v>
      </c>
      <c r="V121" s="73">
        <f t="shared" si="65"/>
        <v>6733.4</v>
      </c>
      <c r="W121" s="73">
        <f t="shared" si="69"/>
        <v>4166.3</v>
      </c>
      <c r="X121" s="73">
        <f t="shared" si="69"/>
        <v>4926.5</v>
      </c>
      <c r="Y121" s="73">
        <f t="shared" si="69"/>
        <v>4470.3999999999996</v>
      </c>
      <c r="Z121" s="73">
        <f t="shared" si="69"/>
        <v>6599.1</v>
      </c>
      <c r="AA121" s="73">
        <f t="shared" si="69"/>
        <v>9123.2000000000007</v>
      </c>
      <c r="AB121" s="69">
        <f t="shared" si="67"/>
        <v>5081.5</v>
      </c>
      <c r="AC121" s="69"/>
      <c r="AD121" s="69">
        <f t="shared" si="67"/>
        <v>9239.1</v>
      </c>
    </row>
    <row r="122" spans="1:50" ht="38.25" x14ac:dyDescent="0.2">
      <c r="A122" s="117" t="s">
        <v>157</v>
      </c>
      <c r="B122" s="71" t="s">
        <v>149</v>
      </c>
      <c r="C122" s="72">
        <v>300</v>
      </c>
      <c r="D122" s="64">
        <f t="shared" si="68"/>
        <v>12189.6</v>
      </c>
      <c r="E122" s="178">
        <v>40.631999999999998</v>
      </c>
      <c r="F122" s="64">
        <f t="shared" si="58"/>
        <v>3572.4</v>
      </c>
      <c r="G122" s="178">
        <v>11.907999999999999</v>
      </c>
      <c r="H122" s="64">
        <f t="shared" si="59"/>
        <v>3468.9</v>
      </c>
      <c r="I122" s="178">
        <v>11.563000000000001</v>
      </c>
      <c r="J122" s="64">
        <f t="shared" si="60"/>
        <v>3513</v>
      </c>
      <c r="K122" s="63">
        <v>11.71</v>
      </c>
      <c r="L122" s="64">
        <f t="shared" si="61"/>
        <v>3391.8</v>
      </c>
      <c r="M122" s="178">
        <v>11.305999999999999</v>
      </c>
      <c r="N122" s="64">
        <f t="shared" si="62"/>
        <v>4629</v>
      </c>
      <c r="O122" s="178">
        <f t="shared" si="63"/>
        <v>15.43</v>
      </c>
      <c r="P122" s="64">
        <f t="shared" si="64"/>
        <v>3623.4</v>
      </c>
      <c r="Q122" s="178">
        <v>12.077999999999999</v>
      </c>
      <c r="R122" s="73">
        <f t="shared" si="65"/>
        <v>3929.6</v>
      </c>
      <c r="S122" s="73">
        <f t="shared" si="65"/>
        <v>4822.7</v>
      </c>
      <c r="T122" s="73">
        <f t="shared" si="65"/>
        <v>5358.6</v>
      </c>
      <c r="U122" s="73">
        <f t="shared" si="65"/>
        <v>7144.8</v>
      </c>
      <c r="V122" s="73">
        <f t="shared" si="65"/>
        <v>7680.7</v>
      </c>
      <c r="W122" s="73">
        <f t="shared" si="69"/>
        <v>4752.3999999999996</v>
      </c>
      <c r="X122" s="73">
        <f t="shared" si="69"/>
        <v>5619.6</v>
      </c>
      <c r="Y122" s="73">
        <f t="shared" si="69"/>
        <v>5099.3</v>
      </c>
      <c r="Z122" s="73">
        <f t="shared" si="69"/>
        <v>7527.5</v>
      </c>
      <c r="AA122" s="73">
        <f t="shared" si="69"/>
        <v>10406.700000000001</v>
      </c>
      <c r="AB122" s="69">
        <f t="shared" si="67"/>
        <v>5796.5</v>
      </c>
      <c r="AC122" s="69"/>
      <c r="AD122" s="69">
        <f t="shared" si="67"/>
        <v>10539</v>
      </c>
    </row>
    <row r="123" spans="1:50" s="94" customFormat="1" x14ac:dyDescent="0.2">
      <c r="A123" s="117" t="s">
        <v>158</v>
      </c>
      <c r="B123" s="71" t="s">
        <v>113</v>
      </c>
      <c r="C123" s="72">
        <v>160</v>
      </c>
      <c r="D123" s="64">
        <f t="shared" si="68"/>
        <v>6501.1</v>
      </c>
      <c r="E123" s="178">
        <v>40.631999999999998</v>
      </c>
      <c r="F123" s="64">
        <f t="shared" si="58"/>
        <v>1905.3</v>
      </c>
      <c r="G123" s="178">
        <v>11.907999999999999</v>
      </c>
      <c r="H123" s="64">
        <f t="shared" si="59"/>
        <v>1850.1</v>
      </c>
      <c r="I123" s="178">
        <v>11.563000000000001</v>
      </c>
      <c r="J123" s="64">
        <f t="shared" si="60"/>
        <v>1873.6</v>
      </c>
      <c r="K123" s="63">
        <v>11.71</v>
      </c>
      <c r="L123" s="64">
        <f t="shared" si="61"/>
        <v>1809</v>
      </c>
      <c r="M123" s="178">
        <v>11.305999999999999</v>
      </c>
      <c r="N123" s="64">
        <f t="shared" si="62"/>
        <v>2468.8000000000002</v>
      </c>
      <c r="O123" s="178">
        <f t="shared" si="63"/>
        <v>15.43</v>
      </c>
      <c r="P123" s="64">
        <f t="shared" si="64"/>
        <v>1932.5</v>
      </c>
      <c r="Q123" s="178">
        <v>12.077999999999999</v>
      </c>
      <c r="R123" s="73">
        <f t="shared" si="65"/>
        <v>2095.8000000000002</v>
      </c>
      <c r="S123" s="73">
        <f t="shared" si="65"/>
        <v>2572.1</v>
      </c>
      <c r="T123" s="73">
        <f t="shared" si="65"/>
        <v>2857.9</v>
      </c>
      <c r="U123" s="73">
        <f t="shared" si="65"/>
        <v>3810.6</v>
      </c>
      <c r="V123" s="73">
        <f t="shared" si="65"/>
        <v>4096.3999999999996</v>
      </c>
      <c r="W123" s="73">
        <f t="shared" si="69"/>
        <v>2534.6</v>
      </c>
      <c r="X123" s="73">
        <f t="shared" si="69"/>
        <v>2997.1</v>
      </c>
      <c r="Y123" s="73">
        <f t="shared" si="69"/>
        <v>2719.6</v>
      </c>
      <c r="Z123" s="73">
        <f t="shared" si="69"/>
        <v>4014.7</v>
      </c>
      <c r="AA123" s="73">
        <f t="shared" si="69"/>
        <v>5550.2</v>
      </c>
      <c r="AB123" s="69">
        <f t="shared" si="67"/>
        <v>3091.4</v>
      </c>
      <c r="AC123" s="69"/>
      <c r="AD123" s="69">
        <f t="shared" si="67"/>
        <v>5620.8</v>
      </c>
      <c r="AE123" s="92"/>
      <c r="AF123" s="92"/>
      <c r="AG123" s="92"/>
      <c r="AH123" s="92"/>
      <c r="AI123" s="92"/>
      <c r="AJ123" s="92"/>
      <c r="AK123" s="92"/>
      <c r="AL123" s="92"/>
      <c r="AM123" s="92"/>
      <c r="AN123" s="92"/>
      <c r="AO123" s="93"/>
      <c r="AP123" s="93"/>
      <c r="AQ123" s="93"/>
      <c r="AR123" s="93"/>
      <c r="AS123" s="93"/>
      <c r="AT123" s="93"/>
      <c r="AU123" s="93"/>
      <c r="AV123" s="93"/>
      <c r="AW123" s="93"/>
      <c r="AX123" s="93"/>
    </row>
    <row r="124" spans="1:50" x14ac:dyDescent="0.2">
      <c r="A124" s="118" t="s">
        <v>131</v>
      </c>
      <c r="B124" s="71" t="s">
        <v>86</v>
      </c>
      <c r="C124" s="72">
        <v>50</v>
      </c>
      <c r="D124" s="102">
        <f t="shared" si="68"/>
        <v>538.70000000000005</v>
      </c>
      <c r="E124" s="103">
        <f>M124</f>
        <v>10.773999999999999</v>
      </c>
      <c r="F124" s="64">
        <f t="shared" si="58"/>
        <v>567.6</v>
      </c>
      <c r="G124" s="178">
        <v>11.351000000000001</v>
      </c>
      <c r="H124" s="64">
        <f t="shared" si="59"/>
        <v>551.20000000000005</v>
      </c>
      <c r="I124" s="178">
        <v>11.023</v>
      </c>
      <c r="J124" s="64">
        <f t="shared" si="60"/>
        <v>559</v>
      </c>
      <c r="K124" s="63">
        <v>11.18</v>
      </c>
      <c r="L124" s="64">
        <f t="shared" si="61"/>
        <v>538.70000000000005</v>
      </c>
      <c r="M124" s="178">
        <v>10.773999999999999</v>
      </c>
      <c r="N124" s="64">
        <f t="shared" si="62"/>
        <v>735.2</v>
      </c>
      <c r="O124" s="178">
        <v>14.704000000000001</v>
      </c>
      <c r="P124" s="64">
        <f t="shared" si="64"/>
        <v>575.70000000000005</v>
      </c>
      <c r="Q124" s="178">
        <v>11.513</v>
      </c>
      <c r="R124" s="73">
        <f t="shared" si="65"/>
        <v>624.29999999999995</v>
      </c>
      <c r="S124" s="73">
        <f t="shared" si="65"/>
        <v>766.2</v>
      </c>
      <c r="T124" s="73">
        <f t="shared" si="65"/>
        <v>851.3</v>
      </c>
      <c r="U124" s="73">
        <f t="shared" si="65"/>
        <v>1135.0999999999999</v>
      </c>
      <c r="V124" s="73">
        <f t="shared" si="65"/>
        <v>1220.2</v>
      </c>
      <c r="W124" s="73">
        <f t="shared" si="69"/>
        <v>755.1</v>
      </c>
      <c r="X124" s="73">
        <f t="shared" si="69"/>
        <v>892.9</v>
      </c>
      <c r="Y124" s="73">
        <f t="shared" si="69"/>
        <v>810.2</v>
      </c>
      <c r="Z124" s="73">
        <f t="shared" si="69"/>
        <v>1196</v>
      </c>
      <c r="AA124" s="73">
        <f t="shared" si="69"/>
        <v>1653.5</v>
      </c>
      <c r="AB124" s="69">
        <f t="shared" si="67"/>
        <v>922.4</v>
      </c>
      <c r="AC124" s="69"/>
      <c r="AD124" s="69">
        <f t="shared" si="67"/>
        <v>1677</v>
      </c>
    </row>
    <row r="125" spans="1:50" x14ac:dyDescent="0.2">
      <c r="A125" s="117" t="s">
        <v>135</v>
      </c>
      <c r="B125" s="71" t="s">
        <v>114</v>
      </c>
      <c r="C125" s="72">
        <v>25</v>
      </c>
      <c r="D125" s="102">
        <f t="shared" ref="D125:D131" si="70">ROUND(E125*C125,1)</f>
        <v>269.39999999999998</v>
      </c>
      <c r="E125" s="103">
        <f t="shared" ref="E125:E131" si="71">M125</f>
        <v>10.773999999999999</v>
      </c>
      <c r="F125" s="64">
        <f t="shared" si="58"/>
        <v>283.8</v>
      </c>
      <c r="G125" s="178">
        <v>11.351000000000001</v>
      </c>
      <c r="H125" s="64">
        <f t="shared" si="59"/>
        <v>275.60000000000002</v>
      </c>
      <c r="I125" s="178">
        <v>11.023</v>
      </c>
      <c r="J125" s="64">
        <f t="shared" si="60"/>
        <v>279.5</v>
      </c>
      <c r="K125" s="63">
        <v>11.18</v>
      </c>
      <c r="L125" s="64">
        <f t="shared" si="61"/>
        <v>269.39999999999998</v>
      </c>
      <c r="M125" s="178">
        <v>10.773999999999999</v>
      </c>
      <c r="N125" s="64">
        <f t="shared" si="62"/>
        <v>367.6</v>
      </c>
      <c r="O125" s="178">
        <v>14.704000000000001</v>
      </c>
      <c r="P125" s="64">
        <f t="shared" si="64"/>
        <v>287.8</v>
      </c>
      <c r="Q125" s="178">
        <v>11.513</v>
      </c>
      <c r="R125" s="73">
        <f t="shared" ref="R125:V131" si="72">ROUND($C125*$G125*R$6,1)</f>
        <v>312.2</v>
      </c>
      <c r="S125" s="73">
        <f t="shared" si="72"/>
        <v>383.1</v>
      </c>
      <c r="T125" s="73">
        <f t="shared" si="72"/>
        <v>425.7</v>
      </c>
      <c r="U125" s="73">
        <f t="shared" si="72"/>
        <v>567.6</v>
      </c>
      <c r="V125" s="73">
        <f t="shared" si="72"/>
        <v>610.1</v>
      </c>
      <c r="W125" s="73">
        <f t="shared" si="69"/>
        <v>377.5</v>
      </c>
      <c r="X125" s="73">
        <f t="shared" si="69"/>
        <v>446.4</v>
      </c>
      <c r="Y125" s="73">
        <f t="shared" si="69"/>
        <v>405.1</v>
      </c>
      <c r="Z125" s="73">
        <f t="shared" si="69"/>
        <v>598</v>
      </c>
      <c r="AA125" s="73">
        <f t="shared" si="69"/>
        <v>826.7</v>
      </c>
      <c r="AB125" s="69">
        <f t="shared" si="67"/>
        <v>461.2</v>
      </c>
      <c r="AC125" s="69"/>
      <c r="AD125" s="69">
        <f t="shared" si="67"/>
        <v>838.5</v>
      </c>
    </row>
    <row r="126" spans="1:50" x14ac:dyDescent="0.2">
      <c r="A126" s="118" t="s">
        <v>132</v>
      </c>
      <c r="B126" s="71" t="s">
        <v>87</v>
      </c>
      <c r="C126" s="72">
        <v>50</v>
      </c>
      <c r="D126" s="102">
        <f t="shared" si="70"/>
        <v>538.70000000000005</v>
      </c>
      <c r="E126" s="103">
        <f t="shared" si="71"/>
        <v>10.773999999999999</v>
      </c>
      <c r="F126" s="64">
        <f t="shared" si="58"/>
        <v>567.6</v>
      </c>
      <c r="G126" s="178">
        <v>11.351000000000001</v>
      </c>
      <c r="H126" s="64">
        <f t="shared" si="59"/>
        <v>551.20000000000005</v>
      </c>
      <c r="I126" s="178">
        <v>11.023</v>
      </c>
      <c r="J126" s="64">
        <f t="shared" si="60"/>
        <v>559</v>
      </c>
      <c r="K126" s="63">
        <v>11.18</v>
      </c>
      <c r="L126" s="64">
        <f t="shared" si="61"/>
        <v>538.70000000000005</v>
      </c>
      <c r="M126" s="178">
        <v>10.773999999999999</v>
      </c>
      <c r="N126" s="64">
        <f t="shared" si="62"/>
        <v>735.2</v>
      </c>
      <c r="O126" s="178">
        <v>14.704000000000001</v>
      </c>
      <c r="P126" s="64">
        <f t="shared" si="64"/>
        <v>575.70000000000005</v>
      </c>
      <c r="Q126" s="178">
        <v>11.513</v>
      </c>
      <c r="R126" s="73">
        <f t="shared" si="72"/>
        <v>624.29999999999995</v>
      </c>
      <c r="S126" s="73">
        <f t="shared" si="72"/>
        <v>766.2</v>
      </c>
      <c r="T126" s="73">
        <f t="shared" si="72"/>
        <v>851.3</v>
      </c>
      <c r="U126" s="73">
        <f t="shared" si="72"/>
        <v>1135.0999999999999</v>
      </c>
      <c r="V126" s="73">
        <f t="shared" si="72"/>
        <v>1220.2</v>
      </c>
      <c r="W126" s="73">
        <f t="shared" si="69"/>
        <v>755.1</v>
      </c>
      <c r="X126" s="73">
        <f t="shared" si="69"/>
        <v>892.9</v>
      </c>
      <c r="Y126" s="73">
        <f t="shared" si="69"/>
        <v>810.2</v>
      </c>
      <c r="Z126" s="73">
        <f t="shared" si="69"/>
        <v>1196</v>
      </c>
      <c r="AA126" s="73">
        <f t="shared" si="69"/>
        <v>1653.5</v>
      </c>
      <c r="AB126" s="69">
        <f t="shared" si="67"/>
        <v>922.4</v>
      </c>
      <c r="AC126" s="69"/>
      <c r="AD126" s="69">
        <f t="shared" si="67"/>
        <v>1677</v>
      </c>
    </row>
    <row r="127" spans="1:50" x14ac:dyDescent="0.2">
      <c r="A127" s="117" t="s">
        <v>136</v>
      </c>
      <c r="B127" s="71" t="s">
        <v>115</v>
      </c>
      <c r="C127" s="72">
        <v>10</v>
      </c>
      <c r="D127" s="102">
        <f t="shared" si="70"/>
        <v>107.7</v>
      </c>
      <c r="E127" s="103">
        <f t="shared" si="71"/>
        <v>10.773999999999999</v>
      </c>
      <c r="F127" s="64">
        <f t="shared" si="58"/>
        <v>113.5</v>
      </c>
      <c r="G127" s="178">
        <v>11.351000000000001</v>
      </c>
      <c r="H127" s="64">
        <f t="shared" si="59"/>
        <v>110.2</v>
      </c>
      <c r="I127" s="178">
        <v>11.023</v>
      </c>
      <c r="J127" s="64">
        <f t="shared" si="60"/>
        <v>111.8</v>
      </c>
      <c r="K127" s="63">
        <v>11.18</v>
      </c>
      <c r="L127" s="64">
        <f t="shared" si="61"/>
        <v>107.7</v>
      </c>
      <c r="M127" s="178">
        <v>10.773999999999999</v>
      </c>
      <c r="N127" s="64">
        <f t="shared" si="62"/>
        <v>147</v>
      </c>
      <c r="O127" s="178">
        <v>14.704000000000001</v>
      </c>
      <c r="P127" s="64">
        <f t="shared" si="64"/>
        <v>115.1</v>
      </c>
      <c r="Q127" s="178">
        <v>11.513</v>
      </c>
      <c r="R127" s="73">
        <f t="shared" si="72"/>
        <v>124.9</v>
      </c>
      <c r="S127" s="73">
        <f t="shared" si="72"/>
        <v>153.19999999999999</v>
      </c>
      <c r="T127" s="73">
        <f t="shared" si="72"/>
        <v>170.3</v>
      </c>
      <c r="U127" s="73">
        <f t="shared" si="72"/>
        <v>227</v>
      </c>
      <c r="V127" s="73">
        <f t="shared" si="72"/>
        <v>244</v>
      </c>
      <c r="W127" s="73">
        <f t="shared" si="69"/>
        <v>151</v>
      </c>
      <c r="X127" s="73">
        <f t="shared" si="69"/>
        <v>178.6</v>
      </c>
      <c r="Y127" s="73">
        <f t="shared" si="69"/>
        <v>162</v>
      </c>
      <c r="Z127" s="73">
        <f t="shared" si="69"/>
        <v>239.2</v>
      </c>
      <c r="AA127" s="73">
        <f t="shared" si="69"/>
        <v>330.7</v>
      </c>
      <c r="AB127" s="69">
        <f t="shared" si="67"/>
        <v>184.5</v>
      </c>
      <c r="AC127" s="69"/>
      <c r="AD127" s="69">
        <f t="shared" si="67"/>
        <v>335.4</v>
      </c>
    </row>
    <row r="128" spans="1:50" s="94" customFormat="1" x14ac:dyDescent="0.2">
      <c r="A128" s="117" t="s">
        <v>137</v>
      </c>
      <c r="B128" s="71" t="s">
        <v>116</v>
      </c>
      <c r="C128" s="72">
        <v>10</v>
      </c>
      <c r="D128" s="102">
        <f t="shared" si="70"/>
        <v>107.7</v>
      </c>
      <c r="E128" s="103">
        <f t="shared" si="71"/>
        <v>10.773999999999999</v>
      </c>
      <c r="F128" s="64">
        <f t="shared" si="58"/>
        <v>113.5</v>
      </c>
      <c r="G128" s="178">
        <v>11.351000000000001</v>
      </c>
      <c r="H128" s="64">
        <f t="shared" si="59"/>
        <v>110.2</v>
      </c>
      <c r="I128" s="178">
        <v>11.023</v>
      </c>
      <c r="J128" s="64">
        <f t="shared" si="60"/>
        <v>111.8</v>
      </c>
      <c r="K128" s="63">
        <v>11.18</v>
      </c>
      <c r="L128" s="64">
        <f t="shared" si="61"/>
        <v>107.7</v>
      </c>
      <c r="M128" s="178">
        <v>10.773999999999999</v>
      </c>
      <c r="N128" s="64">
        <f t="shared" si="62"/>
        <v>147</v>
      </c>
      <c r="O128" s="178">
        <v>14.704000000000001</v>
      </c>
      <c r="P128" s="64">
        <f t="shared" si="64"/>
        <v>115.1</v>
      </c>
      <c r="Q128" s="178">
        <v>11.513</v>
      </c>
      <c r="R128" s="73">
        <f t="shared" si="72"/>
        <v>124.9</v>
      </c>
      <c r="S128" s="73">
        <f t="shared" si="72"/>
        <v>153.19999999999999</v>
      </c>
      <c r="T128" s="73">
        <f t="shared" si="72"/>
        <v>170.3</v>
      </c>
      <c r="U128" s="73">
        <f t="shared" si="72"/>
        <v>227</v>
      </c>
      <c r="V128" s="73">
        <f t="shared" si="72"/>
        <v>244</v>
      </c>
      <c r="W128" s="73">
        <f t="shared" si="69"/>
        <v>151</v>
      </c>
      <c r="X128" s="73">
        <f t="shared" si="69"/>
        <v>178.6</v>
      </c>
      <c r="Y128" s="73">
        <f t="shared" si="69"/>
        <v>162</v>
      </c>
      <c r="Z128" s="73">
        <f t="shared" si="69"/>
        <v>239.2</v>
      </c>
      <c r="AA128" s="73">
        <f t="shared" si="69"/>
        <v>330.7</v>
      </c>
      <c r="AB128" s="69">
        <f t="shared" si="67"/>
        <v>184.5</v>
      </c>
      <c r="AC128" s="69"/>
      <c r="AD128" s="69">
        <f t="shared" si="67"/>
        <v>335.4</v>
      </c>
      <c r="AE128" s="92"/>
      <c r="AF128" s="92"/>
      <c r="AG128" s="92"/>
      <c r="AH128" s="92"/>
      <c r="AI128" s="92"/>
      <c r="AJ128" s="92"/>
      <c r="AK128" s="92"/>
      <c r="AL128" s="92"/>
      <c r="AM128" s="92"/>
      <c r="AN128" s="92"/>
      <c r="AO128" s="93"/>
      <c r="AP128" s="93"/>
      <c r="AQ128" s="93"/>
      <c r="AR128" s="93"/>
      <c r="AS128" s="93"/>
      <c r="AT128" s="93"/>
      <c r="AU128" s="93"/>
      <c r="AV128" s="93"/>
      <c r="AW128" s="93"/>
      <c r="AX128" s="93"/>
    </row>
    <row r="129" spans="1:50" s="94" customFormat="1" x14ac:dyDescent="0.2">
      <c r="A129" s="119" t="s">
        <v>138</v>
      </c>
      <c r="B129" s="98" t="s">
        <v>117</v>
      </c>
      <c r="C129" s="99">
        <v>50</v>
      </c>
      <c r="D129" s="102">
        <f t="shared" si="70"/>
        <v>538.70000000000005</v>
      </c>
      <c r="E129" s="103">
        <f t="shared" si="71"/>
        <v>10.773999999999999</v>
      </c>
      <c r="F129" s="64">
        <f t="shared" si="58"/>
        <v>567.6</v>
      </c>
      <c r="G129" s="178">
        <v>11.351000000000001</v>
      </c>
      <c r="H129" s="64">
        <f t="shared" si="59"/>
        <v>551.20000000000005</v>
      </c>
      <c r="I129" s="178">
        <v>11.023</v>
      </c>
      <c r="J129" s="64">
        <f t="shared" si="60"/>
        <v>559</v>
      </c>
      <c r="K129" s="63">
        <v>11.18</v>
      </c>
      <c r="L129" s="64">
        <f t="shared" si="61"/>
        <v>538.70000000000005</v>
      </c>
      <c r="M129" s="178">
        <v>10.773999999999999</v>
      </c>
      <c r="N129" s="64">
        <f t="shared" si="62"/>
        <v>735.2</v>
      </c>
      <c r="O129" s="178">
        <v>14.704000000000001</v>
      </c>
      <c r="P129" s="64">
        <f t="shared" si="64"/>
        <v>575.70000000000005</v>
      </c>
      <c r="Q129" s="178">
        <v>11.513</v>
      </c>
      <c r="R129" s="73">
        <f t="shared" si="72"/>
        <v>624.29999999999995</v>
      </c>
      <c r="S129" s="73">
        <f t="shared" si="72"/>
        <v>766.2</v>
      </c>
      <c r="T129" s="73">
        <f t="shared" si="72"/>
        <v>851.3</v>
      </c>
      <c r="U129" s="73">
        <f t="shared" si="72"/>
        <v>1135.0999999999999</v>
      </c>
      <c r="V129" s="73">
        <f t="shared" si="72"/>
        <v>1220.2</v>
      </c>
      <c r="W129" s="73">
        <f t="shared" si="69"/>
        <v>755.1</v>
      </c>
      <c r="X129" s="73">
        <f t="shared" si="69"/>
        <v>892.9</v>
      </c>
      <c r="Y129" s="73">
        <f t="shared" si="69"/>
        <v>810.2</v>
      </c>
      <c r="Z129" s="73">
        <f t="shared" si="69"/>
        <v>1196</v>
      </c>
      <c r="AA129" s="73">
        <f t="shared" si="69"/>
        <v>1653.5</v>
      </c>
      <c r="AB129" s="69">
        <f t="shared" si="67"/>
        <v>922.4</v>
      </c>
      <c r="AC129" s="69"/>
      <c r="AD129" s="69">
        <f t="shared" si="67"/>
        <v>1677</v>
      </c>
      <c r="AE129" s="92"/>
      <c r="AF129" s="92"/>
      <c r="AG129" s="92"/>
      <c r="AH129" s="92"/>
      <c r="AI129" s="92"/>
      <c r="AJ129" s="92"/>
      <c r="AK129" s="92"/>
      <c r="AL129" s="92"/>
      <c r="AM129" s="92"/>
      <c r="AN129" s="92"/>
      <c r="AO129" s="93"/>
      <c r="AP129" s="93"/>
      <c r="AQ129" s="93"/>
      <c r="AR129" s="93"/>
      <c r="AS129" s="93"/>
      <c r="AT129" s="93"/>
      <c r="AU129" s="93"/>
      <c r="AV129" s="93"/>
      <c r="AW129" s="93"/>
      <c r="AX129" s="93"/>
    </row>
    <row r="130" spans="1:50" s="94" customFormat="1" x14ac:dyDescent="0.2">
      <c r="A130" s="119" t="s">
        <v>159</v>
      </c>
      <c r="B130" s="98" t="s">
        <v>118</v>
      </c>
      <c r="C130" s="99">
        <v>100</v>
      </c>
      <c r="D130" s="102">
        <f t="shared" si="70"/>
        <v>1077.4000000000001</v>
      </c>
      <c r="E130" s="103">
        <f t="shared" si="71"/>
        <v>10.773999999999999</v>
      </c>
      <c r="F130" s="64">
        <f t="shared" si="58"/>
        <v>1135.0999999999999</v>
      </c>
      <c r="G130" s="178">
        <v>11.351000000000001</v>
      </c>
      <c r="H130" s="64">
        <f t="shared" si="59"/>
        <v>1102.3</v>
      </c>
      <c r="I130" s="178">
        <v>11.023</v>
      </c>
      <c r="J130" s="64">
        <f t="shared" si="60"/>
        <v>1118</v>
      </c>
      <c r="K130" s="63">
        <v>11.18</v>
      </c>
      <c r="L130" s="64">
        <f t="shared" si="61"/>
        <v>1077.4000000000001</v>
      </c>
      <c r="M130" s="178">
        <v>10.773999999999999</v>
      </c>
      <c r="N130" s="64">
        <f t="shared" si="62"/>
        <v>1470.4</v>
      </c>
      <c r="O130" s="178">
        <v>14.704000000000001</v>
      </c>
      <c r="P130" s="64">
        <f t="shared" si="64"/>
        <v>1151.3</v>
      </c>
      <c r="Q130" s="178">
        <v>11.513</v>
      </c>
      <c r="R130" s="73">
        <f t="shared" si="72"/>
        <v>1248.5999999999999</v>
      </c>
      <c r="S130" s="73">
        <f t="shared" si="72"/>
        <v>1532.4</v>
      </c>
      <c r="T130" s="73">
        <f t="shared" si="72"/>
        <v>1702.7</v>
      </c>
      <c r="U130" s="73">
        <f t="shared" si="72"/>
        <v>2270.1999999999998</v>
      </c>
      <c r="V130" s="73">
        <f t="shared" si="72"/>
        <v>2440.5</v>
      </c>
      <c r="W130" s="73">
        <f t="shared" si="69"/>
        <v>1510.2</v>
      </c>
      <c r="X130" s="73">
        <f t="shared" si="69"/>
        <v>1785.7</v>
      </c>
      <c r="Y130" s="73">
        <f t="shared" si="69"/>
        <v>1620.4</v>
      </c>
      <c r="Z130" s="73">
        <f t="shared" si="69"/>
        <v>2392</v>
      </c>
      <c r="AA130" s="73">
        <f t="shared" si="69"/>
        <v>3306.9</v>
      </c>
      <c r="AB130" s="69">
        <f t="shared" si="67"/>
        <v>1844.7</v>
      </c>
      <c r="AC130" s="69"/>
      <c r="AD130" s="69">
        <f t="shared" si="67"/>
        <v>3354</v>
      </c>
      <c r="AE130" s="92"/>
      <c r="AF130" s="92"/>
      <c r="AG130" s="92"/>
      <c r="AH130" s="92"/>
      <c r="AI130" s="92"/>
      <c r="AJ130" s="92"/>
      <c r="AK130" s="92"/>
      <c r="AL130" s="92"/>
      <c r="AM130" s="92"/>
      <c r="AN130" s="92"/>
      <c r="AO130" s="93"/>
      <c r="AP130" s="93"/>
      <c r="AQ130" s="93"/>
      <c r="AR130" s="93"/>
      <c r="AS130" s="93"/>
      <c r="AT130" s="93"/>
      <c r="AU130" s="93"/>
      <c r="AV130" s="93"/>
      <c r="AW130" s="93"/>
      <c r="AX130" s="93"/>
    </row>
    <row r="131" spans="1:50" s="94" customFormat="1" x14ac:dyDescent="0.2">
      <c r="A131" s="119" t="s">
        <v>160</v>
      </c>
      <c r="B131" s="98" t="s">
        <v>119</v>
      </c>
      <c r="C131" s="99">
        <v>78</v>
      </c>
      <c r="D131" s="102">
        <f t="shared" si="70"/>
        <v>840.4</v>
      </c>
      <c r="E131" s="103">
        <f t="shared" si="71"/>
        <v>10.773999999999999</v>
      </c>
      <c r="F131" s="64">
        <f t="shared" si="58"/>
        <v>885.4</v>
      </c>
      <c r="G131" s="178">
        <v>11.351000000000001</v>
      </c>
      <c r="H131" s="64">
        <f t="shared" si="59"/>
        <v>859.8</v>
      </c>
      <c r="I131" s="178">
        <v>11.023</v>
      </c>
      <c r="J131" s="64">
        <f t="shared" si="60"/>
        <v>872</v>
      </c>
      <c r="K131" s="63">
        <v>11.18</v>
      </c>
      <c r="L131" s="64">
        <f t="shared" si="61"/>
        <v>840.4</v>
      </c>
      <c r="M131" s="178">
        <v>10.773999999999999</v>
      </c>
      <c r="N131" s="64">
        <f t="shared" si="62"/>
        <v>1146.9000000000001</v>
      </c>
      <c r="O131" s="178">
        <v>14.704000000000001</v>
      </c>
      <c r="P131" s="64">
        <f t="shared" si="64"/>
        <v>898</v>
      </c>
      <c r="Q131" s="178">
        <v>11.513</v>
      </c>
      <c r="R131" s="73">
        <f t="shared" si="72"/>
        <v>973.9</v>
      </c>
      <c r="S131" s="73">
        <f t="shared" si="72"/>
        <v>1195.3</v>
      </c>
      <c r="T131" s="73">
        <f t="shared" si="72"/>
        <v>1328.1</v>
      </c>
      <c r="U131" s="73">
        <f t="shared" si="72"/>
        <v>1770.8</v>
      </c>
      <c r="V131" s="73">
        <f t="shared" si="72"/>
        <v>1903.6</v>
      </c>
      <c r="W131" s="73">
        <f t="shared" si="69"/>
        <v>1177.9000000000001</v>
      </c>
      <c r="X131" s="73">
        <f t="shared" si="69"/>
        <v>1392.9</v>
      </c>
      <c r="Y131" s="73">
        <f t="shared" si="69"/>
        <v>1263.9000000000001</v>
      </c>
      <c r="Z131" s="73">
        <f t="shared" si="69"/>
        <v>1865.8</v>
      </c>
      <c r="AA131" s="73">
        <f t="shared" si="69"/>
        <v>2579.4</v>
      </c>
      <c r="AB131" s="69">
        <f t="shared" si="67"/>
        <v>1438.8</v>
      </c>
      <c r="AC131" s="69"/>
      <c r="AD131" s="69">
        <f t="shared" si="67"/>
        <v>2616</v>
      </c>
      <c r="AE131" s="92"/>
      <c r="AF131" s="92"/>
      <c r="AG131" s="92"/>
      <c r="AH131" s="92"/>
      <c r="AI131" s="92"/>
      <c r="AJ131" s="92"/>
      <c r="AK131" s="92"/>
      <c r="AL131" s="92"/>
      <c r="AM131" s="92"/>
      <c r="AN131" s="92"/>
      <c r="AO131" s="93"/>
      <c r="AP131" s="93"/>
      <c r="AQ131" s="93"/>
      <c r="AR131" s="93"/>
      <c r="AS131" s="93"/>
      <c r="AT131" s="93"/>
      <c r="AU131" s="93"/>
      <c r="AV131" s="93"/>
      <c r="AW131" s="93"/>
      <c r="AX131" s="93"/>
    </row>
    <row r="132" spans="1:50" x14ac:dyDescent="0.2">
      <c r="A132" s="120"/>
      <c r="B132" s="121"/>
      <c r="C132" s="122"/>
      <c r="D132" s="123"/>
      <c r="E132" s="81"/>
      <c r="F132" s="81"/>
      <c r="G132" s="81"/>
      <c r="H132" s="123"/>
      <c r="I132" s="124"/>
      <c r="J132" s="123"/>
      <c r="K132" s="123"/>
      <c r="L132" s="80"/>
      <c r="M132" s="124"/>
      <c r="N132" s="124"/>
      <c r="O132" s="124"/>
      <c r="P132" s="80"/>
      <c r="Q132" s="81"/>
      <c r="R132" s="73"/>
      <c r="S132" s="73"/>
      <c r="T132" s="73"/>
      <c r="U132" s="73"/>
      <c r="V132" s="73"/>
      <c r="W132" s="107"/>
      <c r="X132" s="107"/>
      <c r="Y132" s="107"/>
      <c r="Z132" s="107"/>
      <c r="AA132" s="107"/>
      <c r="AB132" s="125"/>
      <c r="AC132" s="125"/>
      <c r="AD132" s="125"/>
    </row>
    <row r="133" spans="1:50" s="8" customFormat="1" x14ac:dyDescent="0.2">
      <c r="A133" s="126" t="s">
        <v>126</v>
      </c>
      <c r="B133" s="127"/>
      <c r="C133" s="128"/>
      <c r="D133" s="129"/>
      <c r="E133" s="130"/>
      <c r="F133" s="130"/>
      <c r="G133" s="130"/>
      <c r="H133" s="129"/>
      <c r="I133" s="130"/>
      <c r="J133" s="129"/>
      <c r="K133" s="130"/>
      <c r="L133" s="131"/>
      <c r="M133" s="130"/>
      <c r="N133" s="130"/>
      <c r="O133" s="130"/>
      <c r="P133" s="130"/>
      <c r="Q133" s="130"/>
      <c r="R133" s="130"/>
      <c r="S133" s="130"/>
      <c r="T133" s="130"/>
      <c r="U133" s="130"/>
      <c r="V133" s="130"/>
      <c r="W133" s="127"/>
      <c r="X133" s="127"/>
      <c r="Y133" s="127"/>
      <c r="Z133" s="127"/>
      <c r="AA133" s="127"/>
      <c r="AB133" s="130"/>
      <c r="AC133" s="130"/>
      <c r="AD133" s="132"/>
    </row>
    <row r="134" spans="1:50" s="8" customFormat="1" x14ac:dyDescent="0.2">
      <c r="A134" s="133"/>
      <c r="B134" s="5"/>
      <c r="C134" s="5"/>
      <c r="D134" s="11"/>
      <c r="E134" s="12"/>
      <c r="F134" s="12"/>
      <c r="G134" s="12"/>
      <c r="H134" s="11"/>
      <c r="I134" s="12"/>
      <c r="J134" s="11"/>
      <c r="K134" s="12"/>
      <c r="L134" s="134"/>
      <c r="M134" s="12"/>
      <c r="N134" s="12"/>
      <c r="O134" s="12"/>
      <c r="P134" s="12"/>
      <c r="Q134" s="12"/>
      <c r="R134" s="12"/>
      <c r="S134" s="12"/>
      <c r="T134" s="12"/>
      <c r="U134" s="12"/>
      <c r="V134" s="12"/>
      <c r="W134" s="5"/>
      <c r="X134" s="5"/>
      <c r="Y134" s="5"/>
      <c r="Z134" s="5"/>
      <c r="AA134" s="5"/>
      <c r="AB134" s="12"/>
      <c r="AC134" s="12"/>
      <c r="AD134" s="135"/>
    </row>
    <row r="135" spans="1:50" s="8" customFormat="1" x14ac:dyDescent="0.2">
      <c r="A135" s="195" t="s">
        <v>183</v>
      </c>
      <c r="B135" s="196"/>
      <c r="C135" s="196"/>
      <c r="D135" s="196"/>
      <c r="E135" s="196"/>
      <c r="F135" s="196"/>
      <c r="G135" s="196"/>
      <c r="H135" s="196"/>
      <c r="I135" s="196"/>
      <c r="J135" s="196"/>
      <c r="K135" s="196"/>
      <c r="L135" s="196"/>
      <c r="M135" s="196"/>
      <c r="N135" s="196"/>
      <c r="O135" s="196"/>
      <c r="P135" s="196"/>
      <c r="Q135" s="196"/>
      <c r="R135" s="136"/>
      <c r="S135" s="136"/>
      <c r="T135" s="136"/>
      <c r="U135" s="136"/>
      <c r="V135" s="136"/>
      <c r="W135" s="5"/>
      <c r="X135" s="5"/>
      <c r="Y135" s="5"/>
      <c r="Z135" s="5"/>
      <c r="AA135" s="5"/>
      <c r="AB135" s="12"/>
      <c r="AC135" s="12"/>
      <c r="AD135" s="135"/>
    </row>
    <row r="136" spans="1:50" s="138" customFormat="1" x14ac:dyDescent="0.2">
      <c r="A136" s="1" t="s">
        <v>181</v>
      </c>
      <c r="B136" s="137"/>
      <c r="C136" s="5"/>
      <c r="D136" s="11"/>
      <c r="E136" s="12"/>
      <c r="F136" s="12"/>
      <c r="G136" s="12"/>
      <c r="H136" s="11"/>
      <c r="I136" s="12"/>
      <c r="J136" s="11"/>
      <c r="K136" s="12"/>
      <c r="L136" s="134"/>
      <c r="M136" s="12"/>
      <c r="N136" s="12"/>
      <c r="O136" s="12"/>
      <c r="P136" s="12"/>
      <c r="Q136" s="12"/>
      <c r="R136" s="12"/>
      <c r="S136" s="12"/>
      <c r="T136" s="12"/>
      <c r="U136" s="12"/>
      <c r="V136" s="12"/>
      <c r="W136" s="5"/>
      <c r="X136" s="5"/>
      <c r="Y136" s="5"/>
      <c r="Z136" s="5"/>
      <c r="AA136" s="5"/>
      <c r="AB136" s="12"/>
      <c r="AC136" s="12"/>
      <c r="AD136" s="135"/>
    </row>
    <row r="137" spans="1:50" s="8" customFormat="1" x14ac:dyDescent="0.2">
      <c r="A137" s="1" t="s">
        <v>182</v>
      </c>
      <c r="B137" s="137"/>
      <c r="C137" s="5"/>
      <c r="D137" s="11"/>
      <c r="E137" s="12"/>
      <c r="F137" s="12"/>
      <c r="G137" s="12"/>
      <c r="H137" s="11"/>
      <c r="I137" s="12"/>
      <c r="J137" s="11"/>
      <c r="K137" s="12"/>
      <c r="L137" s="134"/>
      <c r="M137" s="12"/>
      <c r="N137" s="12"/>
      <c r="O137" s="12"/>
      <c r="P137" s="12"/>
      <c r="Q137" s="12"/>
      <c r="R137" s="12"/>
      <c r="S137" s="12"/>
      <c r="T137" s="12"/>
      <c r="U137" s="12"/>
      <c r="V137" s="12"/>
      <c r="W137" s="5"/>
      <c r="X137" s="5"/>
      <c r="Y137" s="5"/>
      <c r="Z137" s="5"/>
      <c r="AA137" s="5"/>
      <c r="AB137" s="12"/>
      <c r="AC137" s="12"/>
      <c r="AD137" s="135"/>
    </row>
    <row r="138" spans="1:50" s="8" customFormat="1" x14ac:dyDescent="0.2">
      <c r="A138" s="1" t="s">
        <v>196</v>
      </c>
      <c r="B138" s="137"/>
      <c r="C138" s="5"/>
      <c r="D138" s="11"/>
      <c r="E138" s="12"/>
      <c r="F138" s="12"/>
      <c r="G138" s="12"/>
      <c r="H138" s="11"/>
      <c r="I138" s="12"/>
      <c r="J138" s="11"/>
      <c r="K138" s="12"/>
      <c r="L138" s="134"/>
      <c r="M138" s="12"/>
      <c r="N138" s="12"/>
      <c r="O138" s="12"/>
      <c r="P138" s="12"/>
      <c r="Q138" s="12"/>
      <c r="R138" s="12"/>
      <c r="S138" s="12"/>
      <c r="T138" s="12"/>
      <c r="U138" s="12"/>
      <c r="V138" s="12"/>
      <c r="W138" s="5"/>
      <c r="X138" s="5"/>
      <c r="Y138" s="5"/>
      <c r="Z138" s="5"/>
      <c r="AA138" s="5"/>
      <c r="AB138" s="12"/>
      <c r="AC138" s="12"/>
      <c r="AD138" s="135"/>
    </row>
    <row r="139" spans="1:50" s="8" customFormat="1" x14ac:dyDescent="0.2">
      <c r="A139" s="1" t="s">
        <v>199</v>
      </c>
      <c r="B139" s="137"/>
      <c r="C139" s="5"/>
      <c r="D139" s="11"/>
      <c r="E139" s="12"/>
      <c r="F139" s="12"/>
      <c r="G139" s="12"/>
      <c r="H139" s="11"/>
      <c r="I139" s="12"/>
      <c r="J139" s="11"/>
      <c r="K139" s="12"/>
      <c r="L139" s="134"/>
      <c r="M139" s="12"/>
      <c r="N139" s="12"/>
      <c r="O139" s="12"/>
      <c r="P139" s="12"/>
      <c r="Q139" s="12"/>
      <c r="R139" s="12"/>
      <c r="S139" s="12"/>
      <c r="T139" s="12"/>
      <c r="U139" s="12"/>
      <c r="V139" s="12"/>
      <c r="W139" s="5"/>
      <c r="X139" s="5"/>
      <c r="Y139" s="5"/>
      <c r="Z139" s="5"/>
      <c r="AA139" s="5"/>
      <c r="AB139" s="12"/>
      <c r="AC139" s="12"/>
      <c r="AD139" s="135"/>
    </row>
    <row r="140" spans="1:50" s="8" customFormat="1" x14ac:dyDescent="0.2">
      <c r="A140" s="1" t="s">
        <v>200</v>
      </c>
      <c r="B140" s="137"/>
      <c r="C140" s="5"/>
      <c r="D140" s="11"/>
      <c r="E140" s="12"/>
      <c r="F140" s="12"/>
      <c r="G140" s="12"/>
      <c r="H140" s="11"/>
      <c r="I140" s="12"/>
      <c r="J140" s="11"/>
      <c r="K140" s="12"/>
      <c r="L140" s="134"/>
      <c r="M140" s="12"/>
      <c r="N140" s="12"/>
      <c r="O140" s="12"/>
      <c r="P140" s="12"/>
      <c r="Q140" s="12"/>
      <c r="R140" s="12"/>
      <c r="S140" s="12"/>
      <c r="T140" s="12"/>
      <c r="U140" s="12"/>
      <c r="V140" s="12"/>
      <c r="W140" s="5"/>
      <c r="X140" s="5"/>
      <c r="Y140" s="5"/>
      <c r="Z140" s="5"/>
      <c r="AA140" s="5"/>
      <c r="AB140" s="12"/>
      <c r="AC140" s="12"/>
      <c r="AD140" s="135"/>
    </row>
    <row r="141" spans="1:50" s="8" customFormat="1" x14ac:dyDescent="0.2">
      <c r="A141" s="1" t="s">
        <v>201</v>
      </c>
      <c r="B141" s="137"/>
      <c r="C141" s="5"/>
      <c r="D141" s="11"/>
      <c r="E141" s="12"/>
      <c r="F141" s="12"/>
      <c r="G141" s="12"/>
      <c r="H141" s="11"/>
      <c r="I141" s="12"/>
      <c r="J141" s="11"/>
      <c r="K141" s="12"/>
      <c r="L141" s="134"/>
      <c r="M141" s="12"/>
      <c r="N141" s="12"/>
      <c r="O141" s="12"/>
      <c r="P141" s="12"/>
      <c r="Q141" s="12"/>
      <c r="R141" s="12"/>
      <c r="S141" s="12"/>
      <c r="T141" s="12"/>
      <c r="U141" s="12"/>
      <c r="V141" s="12"/>
      <c r="W141" s="5"/>
      <c r="X141" s="5"/>
      <c r="Y141" s="5"/>
      <c r="Z141" s="5"/>
      <c r="AA141" s="5"/>
      <c r="AB141" s="12"/>
      <c r="AC141" s="12"/>
      <c r="AD141" s="135"/>
    </row>
    <row r="142" spans="1:50" s="8" customFormat="1" x14ac:dyDescent="0.2">
      <c r="A142" s="1" t="s">
        <v>202</v>
      </c>
      <c r="B142" s="137"/>
      <c r="C142" s="5"/>
      <c r="D142" s="11"/>
      <c r="E142" s="12"/>
      <c r="F142" s="12"/>
      <c r="G142" s="12"/>
      <c r="H142" s="11"/>
      <c r="I142" s="12"/>
      <c r="J142" s="11"/>
      <c r="K142" s="12"/>
      <c r="L142" s="134"/>
      <c r="M142" s="12"/>
      <c r="N142" s="12"/>
      <c r="O142" s="12"/>
      <c r="P142" s="12"/>
      <c r="Q142" s="12"/>
      <c r="R142" s="12"/>
      <c r="S142" s="12"/>
      <c r="T142" s="12"/>
      <c r="U142" s="12"/>
      <c r="V142" s="12"/>
      <c r="W142" s="5"/>
      <c r="X142" s="5"/>
      <c r="Y142" s="5"/>
      <c r="Z142" s="5"/>
      <c r="AA142" s="5"/>
      <c r="AB142" s="12"/>
      <c r="AC142" s="12"/>
      <c r="AD142" s="135"/>
    </row>
    <row r="143" spans="1:50" s="8" customFormat="1" x14ac:dyDescent="0.2">
      <c r="A143" s="1" t="s">
        <v>214</v>
      </c>
      <c r="B143" s="137"/>
      <c r="C143" s="5"/>
      <c r="D143" s="11"/>
      <c r="E143" s="12"/>
      <c r="F143" s="12"/>
      <c r="G143" s="12"/>
      <c r="H143" s="11"/>
      <c r="I143" s="12"/>
      <c r="J143" s="11"/>
      <c r="K143" s="12"/>
      <c r="L143" s="134"/>
      <c r="M143" s="12"/>
      <c r="N143" s="12"/>
      <c r="O143" s="12"/>
      <c r="P143" s="12"/>
      <c r="Q143" s="12"/>
      <c r="R143" s="12"/>
      <c r="S143" s="12"/>
      <c r="T143" s="12"/>
      <c r="U143" s="12"/>
      <c r="V143" s="12"/>
      <c r="W143" s="5"/>
      <c r="X143" s="5"/>
      <c r="Y143" s="5"/>
      <c r="Z143" s="5"/>
      <c r="AA143" s="5"/>
      <c r="AB143" s="12"/>
      <c r="AC143" s="12"/>
      <c r="AD143" s="135"/>
    </row>
    <row r="144" spans="1:50" s="8" customFormat="1" x14ac:dyDescent="0.2">
      <c r="A144" s="1" t="s">
        <v>203</v>
      </c>
      <c r="B144" s="137"/>
      <c r="C144" s="5"/>
      <c r="D144" s="11"/>
      <c r="E144" s="12"/>
      <c r="F144" s="12"/>
      <c r="G144" s="12"/>
      <c r="H144" s="11"/>
      <c r="I144" s="12"/>
      <c r="J144" s="11"/>
      <c r="K144" s="12"/>
      <c r="L144" s="134"/>
      <c r="M144" s="12"/>
      <c r="N144" s="12"/>
      <c r="O144" s="12"/>
      <c r="P144" s="12"/>
      <c r="Q144" s="12"/>
      <c r="R144" s="12"/>
      <c r="S144" s="12"/>
      <c r="T144" s="12"/>
      <c r="U144" s="12"/>
      <c r="V144" s="12"/>
      <c r="W144" s="5"/>
      <c r="X144" s="5"/>
      <c r="Y144" s="5"/>
      <c r="Z144" s="5"/>
      <c r="AA144" s="5"/>
      <c r="AB144" s="12"/>
      <c r="AC144" s="12"/>
      <c r="AD144" s="135"/>
    </row>
    <row r="145" spans="1:30" s="8" customFormat="1" x14ac:dyDescent="0.2">
      <c r="A145" s="1" t="s">
        <v>206</v>
      </c>
      <c r="B145" s="137"/>
      <c r="C145" s="5"/>
      <c r="D145" s="11"/>
      <c r="E145" s="12"/>
      <c r="F145" s="12"/>
      <c r="G145" s="12"/>
      <c r="H145" s="11"/>
      <c r="I145" s="12"/>
      <c r="J145" s="11"/>
      <c r="K145" s="12"/>
      <c r="L145" s="134"/>
      <c r="M145" s="12"/>
      <c r="N145" s="12"/>
      <c r="O145" s="12"/>
      <c r="P145" s="12"/>
      <c r="Q145" s="12"/>
      <c r="R145" s="12"/>
      <c r="S145" s="12"/>
      <c r="T145" s="12"/>
      <c r="U145" s="12"/>
      <c r="V145" s="12"/>
      <c r="W145" s="5"/>
      <c r="X145" s="5"/>
      <c r="Y145" s="5"/>
      <c r="Z145" s="5"/>
      <c r="AA145" s="5"/>
      <c r="AB145" s="12"/>
      <c r="AC145" s="12"/>
      <c r="AD145" s="135"/>
    </row>
    <row r="146" spans="1:30" s="8" customFormat="1" x14ac:dyDescent="0.2">
      <c r="A146" s="139" t="s">
        <v>184</v>
      </c>
      <c r="B146" s="140"/>
      <c r="C146" s="140"/>
      <c r="D146" s="141"/>
      <c r="E146" s="142"/>
      <c r="F146" s="142"/>
      <c r="G146" s="142"/>
      <c r="H146" s="141"/>
      <c r="I146" s="142"/>
      <c r="J146" s="141"/>
      <c r="K146" s="142"/>
      <c r="L146" s="143"/>
      <c r="M146" s="142"/>
      <c r="N146" s="142"/>
      <c r="O146" s="142"/>
      <c r="P146" s="142"/>
      <c r="Q146" s="142"/>
      <c r="R146" s="142"/>
      <c r="S146" s="142"/>
      <c r="T146" s="142"/>
      <c r="U146" s="142"/>
      <c r="V146" s="142"/>
      <c r="W146" s="140"/>
      <c r="X146" s="140"/>
      <c r="Y146" s="140"/>
      <c r="Z146" s="140"/>
      <c r="AA146" s="140"/>
      <c r="AB146" s="142"/>
      <c r="AC146" s="142"/>
      <c r="AD146" s="144"/>
    </row>
    <row r="147" spans="1:30" s="138" customFormat="1" x14ac:dyDescent="0.2">
      <c r="A147" s="145" t="s">
        <v>180</v>
      </c>
      <c r="B147" s="146"/>
      <c r="C147" s="146"/>
      <c r="D147" s="147"/>
      <c r="E147" s="148"/>
      <c r="F147" s="148"/>
      <c r="G147" s="148"/>
      <c r="H147" s="147"/>
      <c r="I147" s="148"/>
      <c r="J147" s="147"/>
      <c r="K147" s="148"/>
      <c r="L147" s="149"/>
      <c r="M147" s="148"/>
      <c r="N147" s="148"/>
      <c r="O147" s="148"/>
      <c r="P147" s="148"/>
      <c r="Q147" s="148"/>
      <c r="R147" s="148"/>
      <c r="S147" s="148"/>
      <c r="T147" s="148"/>
      <c r="U147" s="148"/>
      <c r="V147" s="148"/>
      <c r="W147" s="146"/>
      <c r="X147" s="146"/>
      <c r="Y147" s="146"/>
      <c r="Z147" s="146"/>
      <c r="AA147" s="146"/>
      <c r="AB147" s="148"/>
      <c r="AC147" s="148"/>
      <c r="AD147" s="150"/>
    </row>
    <row r="148" spans="1:30" s="138" customFormat="1" x14ac:dyDescent="0.2">
      <c r="A148" s="151" t="s">
        <v>150</v>
      </c>
      <c r="B148" s="152"/>
      <c r="C148" s="153"/>
      <c r="D148" s="154"/>
      <c r="E148" s="155"/>
      <c r="F148" s="155"/>
      <c r="G148" s="155"/>
      <c r="H148" s="154"/>
      <c r="I148" s="155"/>
      <c r="J148" s="154"/>
      <c r="K148" s="155"/>
      <c r="L148" s="156"/>
      <c r="M148" s="155"/>
      <c r="N148" s="155"/>
      <c r="O148" s="155"/>
      <c r="P148" s="155"/>
      <c r="Q148" s="155"/>
      <c r="R148" s="155"/>
      <c r="S148" s="155"/>
      <c r="T148" s="155"/>
      <c r="U148" s="155"/>
      <c r="V148" s="155"/>
      <c r="W148" s="152"/>
      <c r="X148" s="152"/>
      <c r="Y148" s="152"/>
      <c r="Z148" s="152"/>
      <c r="AA148" s="152"/>
      <c r="AB148" s="155"/>
      <c r="AC148" s="155"/>
      <c r="AD148" s="157"/>
    </row>
    <row r="149" spans="1:30" s="8" customFormat="1" x14ac:dyDescent="0.2">
      <c r="A149" s="158" t="s">
        <v>167</v>
      </c>
      <c r="B149" s="159"/>
      <c r="C149" s="159"/>
      <c r="D149" s="159"/>
      <c r="E149" s="159"/>
      <c r="F149" s="159"/>
      <c r="G149" s="159"/>
      <c r="H149" s="159"/>
      <c r="I149" s="159"/>
      <c r="J149" s="159"/>
      <c r="K149" s="159"/>
      <c r="L149" s="160"/>
      <c r="M149" s="159"/>
      <c r="N149" s="159"/>
      <c r="O149" s="159"/>
      <c r="P149" s="159"/>
      <c r="Q149" s="159"/>
      <c r="R149" s="159"/>
      <c r="S149" s="159"/>
      <c r="T149" s="159"/>
      <c r="U149" s="159"/>
      <c r="V149" s="159"/>
      <c r="W149" s="159"/>
      <c r="X149" s="159"/>
      <c r="Y149" s="159"/>
      <c r="Z149" s="159"/>
      <c r="AA149" s="159"/>
      <c r="AB149" s="159"/>
      <c r="AC149" s="159"/>
      <c r="AD149" s="161"/>
    </row>
    <row r="150" spans="1:30" s="8" customFormat="1" x14ac:dyDescent="0.2">
      <c r="A150" s="162"/>
      <c r="B150" s="163"/>
      <c r="C150" s="164"/>
      <c r="D150" s="165"/>
      <c r="E150" s="166"/>
      <c r="F150" s="166"/>
      <c r="G150" s="166"/>
      <c r="H150" s="165"/>
      <c r="I150" s="166"/>
      <c r="J150" s="165"/>
      <c r="K150" s="166"/>
      <c r="L150" s="167"/>
      <c r="M150" s="166"/>
      <c r="N150" s="166"/>
      <c r="O150" s="166"/>
      <c r="P150" s="166"/>
      <c r="Q150" s="166"/>
      <c r="R150" s="166"/>
      <c r="S150" s="166"/>
      <c r="T150" s="166"/>
      <c r="U150" s="166"/>
      <c r="V150" s="166"/>
      <c r="W150" s="163"/>
      <c r="X150" s="163"/>
      <c r="Y150" s="163"/>
      <c r="Z150" s="163"/>
      <c r="AA150" s="163"/>
      <c r="AB150" s="166"/>
      <c r="AC150" s="166"/>
      <c r="AD150" s="168"/>
    </row>
    <row r="151" spans="1:30" s="8" customFormat="1" x14ac:dyDescent="0.2">
      <c r="A151" s="151" t="s">
        <v>171</v>
      </c>
      <c r="B151" s="152"/>
      <c r="C151" s="153"/>
      <c r="D151" s="154"/>
      <c r="E151" s="155"/>
      <c r="F151" s="155"/>
      <c r="G151" s="155"/>
      <c r="H151" s="154"/>
      <c r="I151" s="155"/>
      <c r="J151" s="154"/>
      <c r="K151" s="155"/>
      <c r="L151" s="156"/>
      <c r="M151" s="155"/>
      <c r="N151" s="155"/>
      <c r="O151" s="155"/>
      <c r="P151" s="155"/>
      <c r="Q151" s="155"/>
      <c r="R151" s="155"/>
      <c r="S151" s="155"/>
      <c r="T151" s="155"/>
      <c r="U151" s="155"/>
      <c r="V151" s="155"/>
      <c r="W151" s="152"/>
      <c r="X151" s="152"/>
      <c r="Y151" s="152"/>
      <c r="Z151" s="152"/>
      <c r="AA151" s="152"/>
      <c r="AB151" s="155"/>
      <c r="AC151" s="155"/>
      <c r="AD151" s="157"/>
    </row>
    <row r="152" spans="1:30" s="8" customFormat="1" x14ac:dyDescent="0.2">
      <c r="A152" s="158" t="s">
        <v>172</v>
      </c>
      <c r="B152" s="159"/>
      <c r="C152" s="159"/>
      <c r="D152" s="159"/>
      <c r="E152" s="159"/>
      <c r="F152" s="159"/>
      <c r="G152" s="159"/>
      <c r="H152" s="159"/>
      <c r="I152" s="159"/>
      <c r="J152" s="159"/>
      <c r="K152" s="159"/>
      <c r="L152" s="160"/>
      <c r="M152" s="159"/>
      <c r="N152" s="159"/>
      <c r="O152" s="159"/>
      <c r="P152" s="159"/>
      <c r="Q152" s="159"/>
      <c r="R152" s="159"/>
      <c r="S152" s="159"/>
      <c r="T152" s="159"/>
      <c r="U152" s="159"/>
      <c r="V152" s="159"/>
      <c r="W152" s="159"/>
      <c r="X152" s="159"/>
      <c r="Y152" s="159"/>
      <c r="Z152" s="159"/>
      <c r="AA152" s="159"/>
      <c r="AB152" s="159"/>
      <c r="AC152" s="159"/>
      <c r="AD152" s="161"/>
    </row>
    <row r="153" spans="1:30" s="8" customFormat="1" x14ac:dyDescent="0.2">
      <c r="A153" s="158" t="s">
        <v>173</v>
      </c>
      <c r="B153" s="159"/>
      <c r="C153" s="159"/>
      <c r="D153" s="159"/>
      <c r="E153" s="159"/>
      <c r="F153" s="159"/>
      <c r="G153" s="159"/>
      <c r="H153" s="159"/>
      <c r="I153" s="159"/>
      <c r="J153" s="159"/>
      <c r="K153" s="159"/>
      <c r="L153" s="160"/>
      <c r="M153" s="159"/>
      <c r="N153" s="159"/>
      <c r="O153" s="159"/>
      <c r="P153" s="159"/>
      <c r="Q153" s="159"/>
      <c r="R153" s="159"/>
      <c r="S153" s="159"/>
      <c r="T153" s="159"/>
      <c r="U153" s="159"/>
      <c r="V153" s="159"/>
      <c r="W153" s="159"/>
      <c r="X153" s="159"/>
      <c r="Y153" s="159"/>
      <c r="Z153" s="159"/>
      <c r="AA153" s="159"/>
      <c r="AB153" s="159"/>
      <c r="AC153" s="159"/>
      <c r="AD153" s="161"/>
    </row>
    <row r="154" spans="1:30" s="8" customFormat="1" x14ac:dyDescent="0.2">
      <c r="A154" s="158" t="s">
        <v>197</v>
      </c>
      <c r="B154" s="159"/>
      <c r="C154" s="159"/>
      <c r="D154" s="159"/>
      <c r="E154" s="159"/>
      <c r="F154" s="159"/>
      <c r="G154" s="159"/>
      <c r="H154" s="159"/>
      <c r="I154" s="159"/>
      <c r="J154" s="159"/>
      <c r="K154" s="159"/>
      <c r="L154" s="160"/>
      <c r="M154" s="159"/>
      <c r="N154" s="159"/>
      <c r="O154" s="159"/>
      <c r="P154" s="159"/>
      <c r="Q154" s="159"/>
      <c r="R154" s="159"/>
      <c r="S154" s="159"/>
      <c r="T154" s="159"/>
      <c r="U154" s="159"/>
      <c r="V154" s="159"/>
      <c r="W154" s="159"/>
      <c r="X154" s="159"/>
      <c r="Y154" s="159"/>
      <c r="Z154" s="159"/>
      <c r="AA154" s="159"/>
      <c r="AB154" s="159"/>
      <c r="AC154" s="159"/>
      <c r="AD154" s="161"/>
    </row>
    <row r="155" spans="1:30" s="8" customFormat="1" x14ac:dyDescent="0.2">
      <c r="A155" s="158" t="s">
        <v>198</v>
      </c>
      <c r="B155" s="159"/>
      <c r="C155" s="159"/>
      <c r="D155" s="159"/>
      <c r="E155" s="159"/>
      <c r="F155" s="159"/>
      <c r="G155" s="159"/>
      <c r="H155" s="159"/>
      <c r="I155" s="159"/>
      <c r="J155" s="159"/>
      <c r="K155" s="159"/>
      <c r="L155" s="160"/>
      <c r="M155" s="159"/>
      <c r="N155" s="159"/>
      <c r="O155" s="159"/>
      <c r="P155" s="159"/>
      <c r="Q155" s="159"/>
      <c r="R155" s="159"/>
      <c r="S155" s="159"/>
      <c r="T155" s="159"/>
      <c r="U155" s="159"/>
      <c r="V155" s="159"/>
      <c r="W155" s="159"/>
      <c r="X155" s="159"/>
      <c r="Y155" s="159"/>
      <c r="Z155" s="159"/>
      <c r="AA155" s="159"/>
      <c r="AB155" s="159"/>
      <c r="AC155" s="159"/>
      <c r="AD155" s="161"/>
    </row>
    <row r="156" spans="1:30" s="8" customFormat="1" x14ac:dyDescent="0.2">
      <c r="A156" s="158" t="s">
        <v>174</v>
      </c>
      <c r="B156" s="159"/>
      <c r="C156" s="159"/>
      <c r="D156" s="159"/>
      <c r="E156" s="159"/>
      <c r="F156" s="159"/>
      <c r="G156" s="159"/>
      <c r="H156" s="159"/>
      <c r="I156" s="159"/>
      <c r="J156" s="159"/>
      <c r="K156" s="159"/>
      <c r="L156" s="160"/>
      <c r="M156" s="159"/>
      <c r="N156" s="159"/>
      <c r="O156" s="159"/>
      <c r="P156" s="159"/>
      <c r="Q156" s="159"/>
      <c r="R156" s="159"/>
      <c r="S156" s="159"/>
      <c r="T156" s="159"/>
      <c r="U156" s="159"/>
      <c r="V156" s="159"/>
      <c r="W156" s="159"/>
      <c r="X156" s="159"/>
      <c r="Y156" s="159"/>
      <c r="Z156" s="159"/>
      <c r="AA156" s="159"/>
      <c r="AB156" s="159"/>
      <c r="AC156" s="159"/>
      <c r="AD156" s="161"/>
    </row>
    <row r="157" spans="1:30" s="8" customFormat="1" x14ac:dyDescent="0.2">
      <c r="A157" s="158" t="s">
        <v>175</v>
      </c>
      <c r="B157" s="159"/>
      <c r="C157" s="159"/>
      <c r="D157" s="159"/>
      <c r="E157" s="159"/>
      <c r="F157" s="159"/>
      <c r="G157" s="159"/>
      <c r="H157" s="159"/>
      <c r="I157" s="159"/>
      <c r="J157" s="159"/>
      <c r="K157" s="159"/>
      <c r="L157" s="160"/>
      <c r="M157" s="159"/>
      <c r="N157" s="159"/>
      <c r="O157" s="159"/>
      <c r="P157" s="159"/>
      <c r="Q157" s="159"/>
      <c r="R157" s="159"/>
      <c r="S157" s="159"/>
      <c r="T157" s="159"/>
      <c r="U157" s="159"/>
      <c r="V157" s="159"/>
      <c r="W157" s="159"/>
      <c r="X157" s="159"/>
      <c r="Y157" s="159"/>
      <c r="Z157" s="159"/>
      <c r="AA157" s="159"/>
      <c r="AB157" s="159"/>
      <c r="AC157" s="159"/>
      <c r="AD157" s="161"/>
    </row>
    <row r="158" spans="1:30" s="8" customFormat="1" x14ac:dyDescent="0.2">
      <c r="A158" s="158" t="s">
        <v>176</v>
      </c>
      <c r="B158" s="159"/>
      <c r="C158" s="159"/>
      <c r="D158" s="159"/>
      <c r="E158" s="159"/>
      <c r="F158" s="159"/>
      <c r="G158" s="159"/>
      <c r="H158" s="159"/>
      <c r="I158" s="159"/>
      <c r="J158" s="159"/>
      <c r="K158" s="159"/>
      <c r="L158" s="160"/>
      <c r="M158" s="159"/>
      <c r="N158" s="159"/>
      <c r="O158" s="159"/>
      <c r="P158" s="159"/>
      <c r="Q158" s="159"/>
      <c r="R158" s="159"/>
      <c r="S158" s="159"/>
      <c r="T158" s="159"/>
      <c r="U158" s="159"/>
      <c r="V158" s="159"/>
      <c r="W158" s="159"/>
      <c r="X158" s="159"/>
      <c r="Y158" s="159"/>
      <c r="Z158" s="159"/>
      <c r="AA158" s="159"/>
      <c r="AB158" s="159"/>
      <c r="AC158" s="159"/>
      <c r="AD158" s="161"/>
    </row>
    <row r="159" spans="1:30" s="8" customFormat="1" x14ac:dyDescent="0.2">
      <c r="A159" s="158" t="s">
        <v>177</v>
      </c>
      <c r="B159" s="159"/>
      <c r="C159" s="159"/>
      <c r="D159" s="159"/>
      <c r="E159" s="159"/>
      <c r="F159" s="159"/>
      <c r="G159" s="159"/>
      <c r="H159" s="159"/>
      <c r="I159" s="159"/>
      <c r="J159" s="159"/>
      <c r="K159" s="159"/>
      <c r="L159" s="160"/>
      <c r="M159" s="159"/>
      <c r="N159" s="159"/>
      <c r="O159" s="159"/>
      <c r="P159" s="159"/>
      <c r="Q159" s="159"/>
      <c r="R159" s="159"/>
      <c r="S159" s="159"/>
      <c r="T159" s="159"/>
      <c r="U159" s="159"/>
      <c r="V159" s="159"/>
      <c r="W159" s="159"/>
      <c r="X159" s="159"/>
      <c r="Y159" s="159"/>
      <c r="Z159" s="159"/>
      <c r="AA159" s="159"/>
      <c r="AB159" s="159"/>
      <c r="AC159" s="159"/>
      <c r="AD159" s="161"/>
    </row>
    <row r="160" spans="1:30" s="8" customFormat="1" x14ac:dyDescent="0.2">
      <c r="A160" s="162"/>
      <c r="B160" s="163"/>
      <c r="C160" s="164"/>
      <c r="D160" s="165"/>
      <c r="E160" s="166"/>
      <c r="F160" s="166"/>
      <c r="G160" s="166"/>
      <c r="H160" s="165"/>
      <c r="I160" s="166"/>
      <c r="J160" s="165"/>
      <c r="K160" s="166"/>
      <c r="L160" s="167"/>
      <c r="M160" s="166"/>
      <c r="N160" s="166"/>
      <c r="O160" s="166"/>
      <c r="P160" s="166"/>
      <c r="Q160" s="166"/>
      <c r="R160" s="166"/>
      <c r="S160" s="166"/>
      <c r="T160" s="166"/>
      <c r="U160" s="166"/>
      <c r="V160" s="166"/>
      <c r="W160" s="163"/>
      <c r="X160" s="163"/>
      <c r="Y160" s="163"/>
      <c r="Z160" s="163"/>
      <c r="AA160" s="163"/>
      <c r="AB160" s="166"/>
      <c r="AC160" s="166"/>
      <c r="AD160" s="168"/>
    </row>
    <row r="161" spans="1:50" s="8" customFormat="1" x14ac:dyDescent="0.2">
      <c r="A161" s="169"/>
      <c r="B161" s="170"/>
      <c r="C161" s="5"/>
      <c r="D161" s="11"/>
      <c r="E161" s="12"/>
      <c r="F161" s="12"/>
      <c r="G161" s="12"/>
      <c r="H161" s="171"/>
      <c r="I161" s="172"/>
      <c r="J161" s="134"/>
      <c r="K161" s="12"/>
      <c r="L161" s="11"/>
      <c r="M161" s="12"/>
      <c r="N161" s="12"/>
      <c r="O161" s="12"/>
      <c r="P161" s="12"/>
      <c r="Q161" s="12"/>
      <c r="R161" s="12"/>
      <c r="S161" s="12"/>
      <c r="T161" s="12"/>
      <c r="U161" s="12"/>
      <c r="V161" s="12"/>
      <c r="W161" s="5"/>
      <c r="X161" s="5"/>
      <c r="Y161" s="5"/>
      <c r="Z161" s="5"/>
      <c r="AA161" s="5"/>
      <c r="AB161" s="12"/>
      <c r="AC161" s="12"/>
      <c r="AD161" s="12"/>
      <c r="AE161" s="5"/>
      <c r="AF161" s="5"/>
      <c r="AG161" s="5"/>
      <c r="AH161" s="5"/>
      <c r="AI161" s="5"/>
      <c r="AJ161" s="5"/>
      <c r="AK161" s="5"/>
      <c r="AL161" s="5"/>
      <c r="AM161" s="5"/>
      <c r="AN161" s="5"/>
      <c r="AO161" s="5"/>
      <c r="AP161" s="5"/>
      <c r="AQ161" s="5"/>
      <c r="AR161" s="5"/>
      <c r="AS161" s="5"/>
      <c r="AT161" s="5"/>
      <c r="AU161" s="5"/>
      <c r="AV161" s="5"/>
      <c r="AW161" s="5"/>
      <c r="AX161" s="5"/>
    </row>
  </sheetData>
  <sheetProtection password="F4BB" sheet="1" objects="1" scenarios="1" formatCells="0" formatColumns="0" formatRows="0"/>
  <mergeCells count="3">
    <mergeCell ref="D4:Q4"/>
    <mergeCell ref="A135:Q135"/>
    <mergeCell ref="R4:AD4"/>
  </mergeCells>
  <phoneticPr fontId="0" type="noConversion"/>
  <printOptions horizontalCentered="1" gridLines="1"/>
  <pageMargins left="0.25" right="0.25" top="0.21" bottom="0.28000000000000003" header="0.12" footer="0.17"/>
  <pageSetup paperSize="9" scale="56" fitToWidth="3" fitToHeight="6" orientation="landscape" r:id="rId1"/>
  <headerFooter alignWithMargins="0"/>
  <colBreaks count="1" manualBreakCount="1">
    <brk id="17" max="1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PAEDS Comparitive Tariffs</vt:lpstr>
      <vt:lpstr>'PAEDS Comparitive Tariffs'!Print_Area</vt:lpstr>
      <vt:lpstr>'PAEDS Comparitive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2016-01-13T11:11:15Z</cp:lastPrinted>
  <dcterms:created xsi:type="dcterms:W3CDTF">2007-01-02T12:57:15Z</dcterms:created>
  <dcterms:modified xsi:type="dcterms:W3CDTF">2016-01-18T15:58:49Z</dcterms:modified>
</cp:coreProperties>
</file>